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bookViews>
    <workbookView xWindow="0" yWindow="0" windowWidth="23040" windowHeight="9195" activeTab="0"/>
  </bookViews>
  <sheets>
    <sheet name="BAL SHEET" sheetId="6" r:id="rId1"/>
    <sheet name="CASH FLOW" sheetId="1" r:id="rId2"/>
    <sheet name="ECON INJURY" sheetId="2" r:id="rId3"/>
    <sheet name="LOAN AMORT" sheetId="5" r:id="rId4"/>
    <sheet name="USE OF PROCEEDS" sheetId="3" r:id="rId5"/>
  </sheets>
  <definedNames>
    <definedName name="_xlnm.Print_Area" localSheetId="1">'CASH FLOW'!$B$1:$G$72</definedName>
    <definedName name="_xlnm.Print_Area" localSheetId="2">'ECON INJURY'!$A$1:$O$56</definedName>
  </definedNames>
  <calcPr calcId="162913"/>
  <extLst/>
</workbook>
</file>

<file path=xl/sharedStrings.xml><?xml version="1.0" encoding="utf-8"?>
<sst xmlns="http://schemas.openxmlformats.org/spreadsheetml/2006/main" count="302" uniqueCount="182">
  <si>
    <t xml:space="preserve"> </t>
  </si>
  <si>
    <t>INCOME STATEMENT</t>
  </si>
  <si>
    <t>Sales</t>
  </si>
  <si>
    <t>GROSS INCOME</t>
  </si>
  <si>
    <t>TOTAL EXPENSES</t>
  </si>
  <si>
    <t>CASH FLOW</t>
  </si>
  <si>
    <t>Actual - Historical Financial Information</t>
  </si>
  <si>
    <t xml:space="preserve">       Financial Projections of Business</t>
  </si>
  <si>
    <t>%</t>
  </si>
  <si>
    <t>PROJECTED</t>
  </si>
  <si>
    <t>Percent</t>
  </si>
  <si>
    <t>Growth</t>
  </si>
  <si>
    <t>( No )</t>
  </si>
  <si>
    <t>Difference</t>
  </si>
  <si>
    <t>ACTUAL</t>
  </si>
  <si>
    <t>(Hurricane)</t>
  </si>
  <si>
    <t>Actual</t>
  </si>
  <si>
    <t>To</t>
  </si>
  <si>
    <t>SALES</t>
  </si>
  <si>
    <t>Projected</t>
  </si>
  <si>
    <t xml:space="preserve">JAN </t>
  </si>
  <si>
    <t>FEB</t>
  </si>
  <si>
    <t>MAR</t>
  </si>
  <si>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</si>
  <si>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</si>
  <si>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</si>
  <si>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</si>
  <si>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</si>
  <si>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</si>
  <si>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</si>
  <si>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</si>
  <si>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</si>
  <si>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Totals</t>
  </si>
  <si>
    <t xml:space="preserve">    SALES COMPARISON</t>
  </si>
  <si>
    <t>Economic</t>
  </si>
  <si>
    <t xml:space="preserve">    September - December</t>
  </si>
  <si>
    <t>Injury</t>
  </si>
  <si>
    <t xml:space="preserve">Projected </t>
  </si>
  <si>
    <t>Change</t>
  </si>
  <si>
    <t>Total</t>
  </si>
  <si>
    <t>NOTES TO FINANCIALS :</t>
  </si>
  <si>
    <t>Interest</t>
  </si>
  <si>
    <t>JUN</t>
  </si>
  <si>
    <t>JUL</t>
  </si>
  <si>
    <t>SEP</t>
  </si>
  <si>
    <t xml:space="preserve">OCT </t>
  </si>
  <si>
    <t>Client:</t>
  </si>
  <si>
    <t>Date:</t>
  </si>
  <si>
    <t>TOTAL</t>
  </si>
  <si>
    <t>Loan</t>
  </si>
  <si>
    <t xml:space="preserve"> Per Annum</t>
  </si>
  <si>
    <t>Periods</t>
  </si>
  <si>
    <t xml:space="preserve"> Years</t>
  </si>
  <si>
    <t>Repayment</t>
  </si>
  <si>
    <t>Of</t>
  </si>
  <si>
    <t>Remaining</t>
  </si>
  <si>
    <t>Month</t>
  </si>
  <si>
    <t>Payment</t>
  </si>
  <si>
    <t>Principal</t>
  </si>
  <si>
    <t>Balance</t>
  </si>
  <si>
    <t>Inter. Yr 5</t>
  </si>
  <si>
    <t>Interest Yr 1</t>
  </si>
  <si>
    <t>Princ. Yr 5</t>
  </si>
  <si>
    <t>Principal Yr 1</t>
  </si>
  <si>
    <t>Inter. Yr 6</t>
  </si>
  <si>
    <t>Interest Yr 2</t>
  </si>
  <si>
    <t>Princ. Yr 6</t>
  </si>
  <si>
    <t>Principal Yr 2</t>
  </si>
  <si>
    <t>Inter. Yr 7</t>
  </si>
  <si>
    <t>Interest Yr 3</t>
  </si>
  <si>
    <t>Princ. Yr 7</t>
  </si>
  <si>
    <t>Principal Yr 3</t>
  </si>
  <si>
    <t>Inter. Yr 8</t>
  </si>
  <si>
    <t>Interest Yr 4</t>
  </si>
  <si>
    <t>Princ. Yr 8</t>
  </si>
  <si>
    <t>Principal Yr 4</t>
  </si>
  <si>
    <t>Yr 1</t>
  </si>
  <si>
    <t>Yr 2</t>
  </si>
  <si>
    <t>Yr 3</t>
  </si>
  <si>
    <t>Yr 4</t>
  </si>
  <si>
    <t>Yr 5</t>
  </si>
  <si>
    <t>Current LTD</t>
  </si>
  <si>
    <t>LTD</t>
  </si>
  <si>
    <t>Total Debt</t>
  </si>
  <si>
    <t>GROSS SALES</t>
  </si>
  <si>
    <t>LESS EXPENSES</t>
  </si>
  <si>
    <t xml:space="preserve">  Advertising</t>
  </si>
  <si>
    <t xml:space="preserve">  Commissions &amp; Fees</t>
  </si>
  <si>
    <t xml:space="preserve">  Contract Labor</t>
  </si>
  <si>
    <t xml:space="preserve">  Depreciation</t>
  </si>
  <si>
    <t xml:space="preserve">  Employee Benefit Programs</t>
  </si>
  <si>
    <t xml:space="preserve">  Insurance</t>
  </si>
  <si>
    <t xml:space="preserve">  Legal &amp; Professional</t>
  </si>
  <si>
    <t xml:space="preserve">  Interest / Existing Loans</t>
  </si>
  <si>
    <t xml:space="preserve">  Interest - SBA Disaster Loan - 1</t>
  </si>
  <si>
    <t xml:space="preserve">  Office Expense</t>
  </si>
  <si>
    <t xml:space="preserve">  Rent - Vehicles &amp; Equipment</t>
  </si>
  <si>
    <t xml:space="preserve">  Rent - Property</t>
  </si>
  <si>
    <t xml:space="preserve">  Repairs &amp; Maintenance</t>
  </si>
  <si>
    <t xml:space="preserve">  Supplies</t>
  </si>
  <si>
    <t xml:space="preserve">  Taxes &amp; Licenses</t>
  </si>
  <si>
    <t xml:space="preserve">  Travel, Meals, &amp; Entertainment</t>
  </si>
  <si>
    <t xml:space="preserve">  Utilities</t>
  </si>
  <si>
    <t xml:space="preserve">  Miscellaneous</t>
  </si>
  <si>
    <t>NET INCOME</t>
  </si>
  <si>
    <t>BEGINNING CASH</t>
  </si>
  <si>
    <t xml:space="preserve">  Net Income</t>
  </si>
  <si>
    <t>ENDING CASH</t>
  </si>
  <si>
    <t>DEBT COVERAGE RATIO</t>
  </si>
  <si>
    <t>Note 1</t>
  </si>
  <si>
    <t>Note 2</t>
  </si>
  <si>
    <t>COMMENTS:</t>
  </si>
  <si>
    <t>CASH AVAILABLE FOR DEBT SERVICE</t>
  </si>
  <si>
    <t xml:space="preserve">  LESS COST OF GOODS</t>
  </si>
  <si>
    <t xml:space="preserve">    ADD Depreciation</t>
  </si>
  <si>
    <t xml:space="preserve">    ADD Other/Owner's Investment</t>
  </si>
  <si>
    <t xml:space="preserve">    LESS: Equipment/Property Purchases</t>
  </si>
  <si>
    <t xml:space="preserve">    LESS: Owner's Draw/Salary (if not incl.)</t>
  </si>
  <si>
    <t xml:space="preserve">    LESS: Debt Principal  / Existing Loans</t>
  </si>
  <si>
    <t xml:space="preserve">    LESS: Debt Principal - SBA Loan - 1</t>
  </si>
  <si>
    <t>LESS Cost of Goods</t>
  </si>
  <si>
    <t xml:space="preserve">  Dues &amp; Subscriptions</t>
  </si>
  <si>
    <t>Inventory</t>
  </si>
  <si>
    <t xml:space="preserve">  Other - Bamk charges</t>
  </si>
  <si>
    <t>Equipment</t>
  </si>
  <si>
    <t>Furniture/Fixtures</t>
  </si>
  <si>
    <t>Leasehold Repairs</t>
  </si>
  <si>
    <t>Hurricane Clean-up</t>
  </si>
  <si>
    <t xml:space="preserve">  Bank Service Charges</t>
  </si>
  <si>
    <t>Fiscal year ending 12/31 - Actuals</t>
  </si>
  <si>
    <t xml:space="preserve">    LESS: Debt Principal - New Loan</t>
  </si>
  <si>
    <t xml:space="preserve">  Interest  - New Loan</t>
  </si>
  <si>
    <t>Comments</t>
  </si>
  <si>
    <t>Name:</t>
  </si>
  <si>
    <t xml:space="preserve">Balance Sheet as of </t>
  </si>
  <si>
    <t>ASSETS</t>
  </si>
  <si>
    <t>Current Assets</t>
  </si>
  <si>
    <t xml:space="preserve">    Cash</t>
  </si>
  <si>
    <t xml:space="preserve">    Accounts Receivable</t>
  </si>
  <si>
    <t xml:space="preserve">    Inventory</t>
  </si>
  <si>
    <t xml:space="preserve">    Other Current Assets</t>
  </si>
  <si>
    <t>Total Current Assets</t>
  </si>
  <si>
    <t>Fixed Assets</t>
  </si>
  <si>
    <t xml:space="preserve">   Furniture &amp; Fixtures</t>
  </si>
  <si>
    <t xml:space="preserve">    Equipment</t>
  </si>
  <si>
    <t xml:space="preserve">    Land and Buildings</t>
  </si>
  <si>
    <t xml:space="preserve">    Less accumulated depreciation</t>
  </si>
  <si>
    <t>Net Fixed Assets</t>
  </si>
  <si>
    <t>Other Assets</t>
  </si>
  <si>
    <t>Total Assets</t>
  </si>
  <si>
    <t>LIABILITIES</t>
  </si>
  <si>
    <t>Current Liabilities</t>
  </si>
  <si>
    <t xml:space="preserve">    Accounts Payable</t>
  </si>
  <si>
    <t xml:space="preserve">    Notes Payable</t>
  </si>
  <si>
    <t xml:space="preserve">    Other Current Liabilities</t>
  </si>
  <si>
    <t>Total Current Liabilities</t>
  </si>
  <si>
    <t>Long Term Liabilities</t>
  </si>
  <si>
    <t>Owners' Equity</t>
  </si>
  <si>
    <t>Total Liability &amp; Owner's Equity</t>
  </si>
  <si>
    <t>Use of Loan Proceeds</t>
  </si>
  <si>
    <t xml:space="preserve">  Payroll Expense (incl. taxes &amp; benefits)</t>
  </si>
  <si>
    <t xml:space="preserve">  Other - Flood losses</t>
  </si>
  <si>
    <t xml:space="preserve">  Operating Supplies</t>
  </si>
  <si>
    <t xml:space="preserve">    ADD New Loans</t>
  </si>
  <si>
    <t xml:space="preserve">    (Increase) of Inventory</t>
  </si>
  <si>
    <t>Total Debt Service</t>
  </si>
  <si>
    <t xml:space="preserve">  Total Interest Payments</t>
  </si>
  <si>
    <t xml:space="preserve">  Total Principal Payments</t>
  </si>
  <si>
    <t>PROJ'D</t>
  </si>
  <si>
    <r>
      <t xml:space="preserve">LESS Cost of Goods </t>
    </r>
    <r>
      <rPr>
        <sz val="8"/>
        <rFont val="Arial"/>
        <family val="2"/>
      </rPr>
      <t>(2010</t>
    </r>
    <r>
      <rPr>
        <sz val="10"/>
        <rFont val="Arial"/>
        <family val="2"/>
      </rPr>
      <t>)</t>
    </r>
  </si>
  <si>
    <t>Total SBA / Economic Injury Loan Request</t>
  </si>
  <si>
    <t>Total SBA / Physical Disaster Loan Request</t>
  </si>
  <si>
    <t xml:space="preserve">Total SBA / Disaster Loan Request </t>
  </si>
  <si>
    <t>Company:</t>
  </si>
  <si>
    <t>NOTES</t>
  </si>
  <si>
    <t>ECONOMIC SUMMARY FOR YEAR &gt;&gt;</t>
  </si>
  <si>
    <t>Actual Sales For Sept. - December</t>
  </si>
  <si>
    <t xml:space="preserve">        Projected Sales For Sept. - Dec.</t>
  </si>
  <si>
    <r>
      <t xml:space="preserve">Totals For </t>
    </r>
    <r>
      <rPr>
        <sz val="10"/>
        <rFont val="Arial"/>
        <family val="2"/>
      </rPr>
      <t>YEAR</t>
    </r>
    <r>
      <rPr>
        <sz val="10"/>
        <rFont val="Arial"/>
        <family val="2"/>
      </rPr>
      <t xml:space="preserve"> - Actual and Projected</t>
    </r>
  </si>
  <si>
    <t>Actual Loss Sales For Months - Sept./Oct./Nov./Dec.</t>
  </si>
  <si>
    <t>Net Economic Injury For</t>
  </si>
  <si>
    <t>Economic Injury - Year &gt;&gt;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</si>
</sst>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%"/>
    <numFmt numFmtId="166" formatCode="&quot;$&quot;#,##0.00"/>
    <numFmt numFmtId="167" formatCode="_(* #,##0_);_(* \(#,##0\);_(* &quot;-&quot;??_);_(@_)"/>
  </numFmts>
  <fonts count="14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u val="single"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u val="single"/>
      <sz val="8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</fonts>
  <fills count="6">
    <fill>
      <patternFill/>
    </fill>
    <fill>
      <patternFill patternType="gray125"/>
    </fill>
    <fill>
      <patternFill patternType="lightGray"/>
    </fill>
    <fill>
      <patternFill patternType="lightTrellis"/>
    </fill>
    <fill>
      <patternFill patternType="lightGrid"/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/>
    </border>
    <border>
      <left/>
      <right/>
      <top/>
      <bottom style="thick"/>
    </border>
    <border>
      <left/>
      <right/>
      <top/>
      <bottom style="double"/>
    </border>
    <border>
      <left/>
      <right/>
      <top style="double"/>
      <bottom/>
    </border>
    <border>
      <left/>
      <right/>
      <top style="medium"/>
      <bottom/>
    </border>
    <border>
      <left style="double"/>
      <right/>
      <top style="double"/>
      <bottom/>
    </border>
    <border>
      <left style="double"/>
      <right/>
      <top/>
      <bottom style="double"/>
    </border>
    <border>
      <left/>
      <right style="double"/>
      <top style="double"/>
      <bottom/>
    </border>
    <border>
      <left/>
      <right style="double"/>
      <top/>
      <bottom style="double"/>
    </border>
    <border>
      <left/>
      <right/>
      <top style="thick"/>
      <bottom/>
    </border>
    <border>
      <left style="medium"/>
      <right style="medium"/>
      <top style="medium"/>
      <bottom style="medium"/>
    </border>
    <border>
      <left/>
      <right style="thin"/>
      <top/>
      <bottom/>
    </border>
    <border>
      <left/>
      <right style="thin"/>
      <top/>
      <bottom style="medium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3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186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1" xfId="0" applyBorder="1"/>
    <xf numFmtId="0" fontId="0" fillId="0" borderId="0" xfId="0" applyBorder="1"/>
    <xf numFmtId="0" fontId="0" fillId="0" borderId="0" xfId="0" applyAlignment="1">
      <alignment horizontal="left"/>
    </xf>
    <xf numFmtId="37" fontId="0" fillId="0" borderId="0" xfId="0" applyNumberFormat="1"/>
    <xf numFmtId="0" fontId="1" fillId="0" borderId="0" xfId="0" applyFont="1"/>
    <xf numFmtId="3" fontId="0" fillId="0" borderId="0" xfId="0" applyNumberFormat="1" applyFont="1" applyAlignment="1">
      <alignment horizontal="right"/>
    </xf>
    <xf numFmtId="0" fontId="0" fillId="0" borderId="0" xfId="0" applyFont="1"/>
    <xf numFmtId="3" fontId="0" fillId="0" borderId="0" xfId="0" applyNumberFormat="1"/>
    <xf numFmtId="0" fontId="0" fillId="0" borderId="1" xfId="0" applyFont="1" applyBorder="1"/>
    <xf numFmtId="0" fontId="1" fillId="0" borderId="0" xfId="0" applyFont="1"/>
    <xf numFmtId="0" fontId="3" fillId="0" borderId="0" xfId="0" applyFont="1"/>
    <xf numFmtId="0" fontId="0" fillId="2" borderId="0" xfId="0" applyFill="1"/>
    <xf numFmtId="0" fontId="0" fillId="3" borderId="0" xfId="0" applyFill="1"/>
    <xf numFmtId="0" fontId="1" fillId="0" borderId="2" xfId="0" applyFont="1" applyBorder="1"/>
    <xf numFmtId="0" fontId="5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3" borderId="0" xfId="0" applyFill="1" applyBorder="1"/>
    <xf numFmtId="164" fontId="0" fillId="0" borderId="0" xfId="0" applyNumberFormat="1"/>
    <xf numFmtId="0" fontId="1" fillId="0" borderId="0" xfId="0" applyFont="1" applyAlignment="1">
      <alignment horizontal="left"/>
    </xf>
    <xf numFmtId="164" fontId="1" fillId="0" borderId="0" xfId="16" applyNumberFormat="1" applyFont="1" applyAlignment="1">
      <alignment horizontal="right"/>
    </xf>
    <xf numFmtId="164" fontId="1" fillId="0" borderId="0" xfId="0" applyNumberFormat="1" applyFont="1"/>
    <xf numFmtId="164" fontId="3" fillId="0" borderId="0" xfId="0" applyNumberFormat="1" applyFont="1" applyBorder="1"/>
    <xf numFmtId="164" fontId="0" fillId="0" borderId="0" xfId="0" applyNumberFormat="1" applyFont="1"/>
    <xf numFmtId="164" fontId="6" fillId="0" borderId="0" xfId="0" applyNumberFormat="1" applyFont="1"/>
    <xf numFmtId="16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right"/>
    </xf>
    <xf numFmtId="9" fontId="0" fillId="0" borderId="0" xfId="0" applyNumberFormat="1" applyFont="1"/>
    <xf numFmtId="0" fontId="0" fillId="3" borderId="3" xfId="0" applyFont="1" applyFill="1" applyBorder="1" applyAlignment="1">
      <alignment horizontal="center"/>
    </xf>
    <xf numFmtId="9" fontId="0" fillId="3" borderId="3" xfId="0" applyNumberFormat="1" applyFont="1" applyFill="1" applyBorder="1"/>
    <xf numFmtId="164" fontId="0" fillId="0" borderId="3" xfId="0" applyNumberFormat="1" applyFont="1" applyBorder="1" applyAlignment="1">
      <alignment horizontal="right"/>
    </xf>
    <xf numFmtId="0" fontId="1" fillId="2" borderId="0" xfId="0" applyFont="1" applyFill="1"/>
    <xf numFmtId="0" fontId="1" fillId="0" borderId="0" xfId="0" applyFont="1" applyBorder="1"/>
    <xf numFmtId="0" fontId="1" fillId="2" borderId="0" xfId="0" applyFont="1" applyFill="1" applyBorder="1"/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/>
    <xf numFmtId="164" fontId="1" fillId="0" borderId="0" xfId="0" applyNumberFormat="1" applyFont="1" applyBorder="1"/>
    <xf numFmtId="165" fontId="2" fillId="0" borderId="0" xfId="0" applyNumberFormat="1" applyFont="1"/>
    <xf numFmtId="0" fontId="6" fillId="0" borderId="0" xfId="0" applyFont="1"/>
    <xf numFmtId="0" fontId="0" fillId="3" borderId="0" xfId="0" applyFill="1" applyAlignment="1">
      <alignment horizontal="center"/>
    </xf>
    <xf numFmtId="0" fontId="0" fillId="4" borderId="0" xfId="0" applyFill="1"/>
    <xf numFmtId="166" fontId="0" fillId="0" borderId="0" xfId="0" applyNumberFormat="1"/>
    <xf numFmtId="0" fontId="0" fillId="0" borderId="0" xfId="0" applyFont="1" applyAlignment="1">
      <alignment horizontal="center"/>
    </xf>
    <xf numFmtId="0" fontId="4" fillId="0" borderId="0" xfId="0" applyFont="1"/>
    <xf numFmtId="0" fontId="7" fillId="0" borderId="0" xfId="0" applyFont="1"/>
    <xf numFmtId="14" fontId="4" fillId="0" borderId="0" xfId="0" applyNumberFormat="1" applyFont="1"/>
    <xf numFmtId="0" fontId="8" fillId="0" borderId="0" xfId="0" applyFont="1"/>
    <xf numFmtId="5" fontId="0" fillId="0" borderId="0" xfId="18" applyNumberFormat="1" applyFont="1"/>
    <xf numFmtId="10" fontId="0" fillId="0" borderId="0" xfId="0" applyNumberFormat="1"/>
    <xf numFmtId="10" fontId="0" fillId="0" borderId="0" xfId="15" applyNumberFormat="1" applyFont="1"/>
    <xf numFmtId="0" fontId="0" fillId="0" borderId="0" xfId="0" applyAlignment="1" quotePrefix="1">
      <alignment horizontal="right"/>
    </xf>
    <xf numFmtId="5" fontId="0" fillId="0" borderId="0" xfId="16" applyNumberFormat="1" applyFont="1" applyAlignment="1" quotePrefix="1">
      <alignment horizontal="right"/>
    </xf>
    <xf numFmtId="3" fontId="0" fillId="0" borderId="0" xfId="16" applyNumberFormat="1" applyFont="1"/>
    <xf numFmtId="0" fontId="9" fillId="0" borderId="0" xfId="0" applyFont="1" applyAlignment="1" quotePrefix="1">
      <alignment horizontal="right"/>
    </xf>
    <xf numFmtId="3" fontId="0" fillId="0" borderId="0" xfId="0" applyNumberFormat="1" applyAlignment="1" quotePrefix="1">
      <alignment horizontal="right"/>
    </xf>
    <xf numFmtId="0" fontId="0" fillId="0" borderId="0" xfId="0" applyAlignment="1" quotePrefix="1">
      <alignment horizontal="left"/>
    </xf>
    <xf numFmtId="3" fontId="0" fillId="0" borderId="0" xfId="16" applyNumberFormat="1" applyFont="1" applyAlignment="1" quotePrefix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 horizontal="left"/>
    </xf>
    <xf numFmtId="0" fontId="4" fillId="0" borderId="0" xfId="0" applyFont="1" applyBorder="1"/>
    <xf numFmtId="0" fontId="0" fillId="0" borderId="0" xfId="0" applyFont="1" applyBorder="1"/>
    <xf numFmtId="0" fontId="10" fillId="0" borderId="0" xfId="0" applyFont="1" applyBorder="1" applyAlignment="1">
      <alignment horizontal="left"/>
    </xf>
    <xf numFmtId="0" fontId="1" fillId="0" borderId="1" xfId="0" applyFont="1" applyBorder="1"/>
    <xf numFmtId="0" fontId="0" fillId="0" borderId="0" xfId="0" applyFont="1" applyFill="1" applyBorder="1"/>
    <xf numFmtId="0" fontId="1" fillId="0" borderId="1" xfId="0" applyFont="1" applyBorder="1"/>
    <xf numFmtId="0" fontId="0" fillId="0" borderId="1" xfId="0" applyFont="1" applyBorder="1" applyAlignment="1">
      <alignment horizontal="left"/>
    </xf>
    <xf numFmtId="0" fontId="1" fillId="0" borderId="6" xfId="0" applyFont="1" applyBorder="1"/>
    <xf numFmtId="0" fontId="1" fillId="0" borderId="7" xfId="0" applyFont="1" applyBorder="1"/>
    <xf numFmtId="0" fontId="0" fillId="0" borderId="4" xfId="0" applyFont="1" applyBorder="1"/>
    <xf numFmtId="0" fontId="0" fillId="0" borderId="8" xfId="0" applyFont="1" applyBorder="1"/>
    <xf numFmtId="0" fontId="0" fillId="0" borderId="2" xfId="0" applyFont="1" applyBorder="1"/>
    <xf numFmtId="0" fontId="0" fillId="2" borderId="0" xfId="0" applyFont="1" applyFill="1"/>
    <xf numFmtId="0" fontId="3" fillId="0" borderId="3" xfId="0" applyFont="1" applyBorder="1"/>
    <xf numFmtId="0" fontId="0" fillId="0" borderId="3" xfId="0" applyFont="1" applyBorder="1"/>
    <xf numFmtId="0" fontId="0" fillId="0" borderId="9" xfId="0" applyFont="1" applyBorder="1"/>
    <xf numFmtId="0" fontId="0" fillId="2" borderId="0" xfId="0" applyFont="1" applyFill="1" applyAlignment="1">
      <alignment horizontal="center"/>
    </xf>
    <xf numFmtId="0" fontId="0" fillId="0" borderId="3" xfId="0" applyFont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164" fontId="0" fillId="0" borderId="0" xfId="0" applyNumberFormat="1" applyFont="1" applyBorder="1"/>
    <xf numFmtId="0" fontId="0" fillId="2" borderId="0" xfId="0" applyFont="1" applyFill="1" applyBorder="1"/>
    <xf numFmtId="9" fontId="0" fillId="2" borderId="0" xfId="0" applyNumberFormat="1" applyFont="1" applyFill="1"/>
    <xf numFmtId="9" fontId="0" fillId="0" borderId="0" xfId="0" applyNumberFormat="1" applyFont="1" applyAlignment="1">
      <alignment horizontal="center"/>
    </xf>
    <xf numFmtId="164" fontId="0" fillId="0" borderId="2" xfId="0" applyNumberFormat="1" applyFont="1" applyBorder="1"/>
    <xf numFmtId="9" fontId="0" fillId="0" borderId="2" xfId="0" applyNumberFormat="1" applyFont="1" applyBorder="1"/>
    <xf numFmtId="9" fontId="0" fillId="2" borderId="0" xfId="0" applyNumberFormat="1" applyFont="1" applyFill="1" applyBorder="1"/>
    <xf numFmtId="9" fontId="0" fillId="0" borderId="0" xfId="0" applyNumberFormat="1" applyFont="1" applyBorder="1" applyAlignment="1">
      <alignment horizontal="center"/>
    </xf>
    <xf numFmtId="42" fontId="0" fillId="0" borderId="0" xfId="0" applyNumberFormat="1" applyFont="1" applyBorder="1"/>
    <xf numFmtId="164" fontId="0" fillId="0" borderId="1" xfId="0" applyNumberFormat="1" applyFont="1" applyBorder="1"/>
    <xf numFmtId="164" fontId="0" fillId="0" borderId="4" xfId="0" applyNumberFormat="1" applyFont="1" applyBorder="1"/>
    <xf numFmtId="0" fontId="0" fillId="0" borderId="10" xfId="0" applyFont="1" applyBorder="1"/>
    <xf numFmtId="164" fontId="0" fillId="0" borderId="10" xfId="0" applyNumberFormat="1" applyFont="1" applyBorder="1"/>
    <xf numFmtId="164" fontId="1" fillId="0" borderId="10" xfId="0" applyNumberFormat="1" applyFont="1" applyBorder="1"/>
    <xf numFmtId="165" fontId="0" fillId="0" borderId="0" xfId="0" applyNumberFormat="1" applyFont="1" applyBorder="1"/>
    <xf numFmtId="165" fontId="0" fillId="0" borderId="0" xfId="0" applyNumberFormat="1" applyFont="1"/>
    <xf numFmtId="165" fontId="0" fillId="0" borderId="1" xfId="0" applyNumberFormat="1" applyFont="1" applyBorder="1"/>
    <xf numFmtId="9" fontId="1" fillId="0" borderId="11" xfId="0" applyNumberFormat="1" applyFont="1" applyBorder="1"/>
    <xf numFmtId="3" fontId="0" fillId="0" borderId="0" xfId="0" applyNumberFormat="1" applyFont="1"/>
    <xf numFmtId="0" fontId="4" fillId="0" borderId="0" xfId="0" applyFont="1"/>
    <xf numFmtId="15" fontId="7" fillId="0" borderId="0" xfId="0" applyNumberFormat="1" applyFont="1" applyAlignment="1">
      <alignment horizontal="left"/>
    </xf>
    <xf numFmtId="166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64" fontId="11" fillId="0" borderId="2" xfId="0" applyNumberFormat="1" applyFont="1" applyBorder="1"/>
    <xf numFmtId="6" fontId="0" fillId="0" borderId="0" xfId="0" applyNumberFormat="1" applyFont="1"/>
    <xf numFmtId="167" fontId="0" fillId="0" borderId="0" xfId="18" applyNumberFormat="1" applyFont="1"/>
    <xf numFmtId="167" fontId="0" fillId="0" borderId="0" xfId="18" applyNumberFormat="1" applyFont="1" applyBorder="1"/>
    <xf numFmtId="0" fontId="0" fillId="0" borderId="12" xfId="0" applyBorder="1"/>
    <xf numFmtId="0" fontId="1" fillId="0" borderId="13" xfId="0" applyFont="1" applyBorder="1" applyAlignment="1">
      <alignment horizontal="center"/>
    </xf>
    <xf numFmtId="37" fontId="0" fillId="0" borderId="12" xfId="0" applyNumberFormat="1" applyBorder="1"/>
    <xf numFmtId="167" fontId="0" fillId="0" borderId="12" xfId="18" applyNumberFormat="1" applyFont="1" applyBorder="1"/>
    <xf numFmtId="3" fontId="0" fillId="0" borderId="12" xfId="0" applyNumberFormat="1" applyFont="1" applyBorder="1"/>
    <xf numFmtId="3" fontId="0" fillId="0" borderId="12" xfId="0" applyNumberFormat="1" applyFont="1" applyBorder="1" applyAlignment="1">
      <alignment horizontal="right"/>
    </xf>
    <xf numFmtId="167" fontId="0" fillId="0" borderId="14" xfId="18" applyNumberFormat="1" applyFont="1" applyBorder="1"/>
    <xf numFmtId="167" fontId="0" fillId="0" borderId="12" xfId="18" applyNumberFormat="1" applyFont="1" applyBorder="1"/>
    <xf numFmtId="0" fontId="1" fillId="0" borderId="15" xfId="0" applyFont="1" applyBorder="1" applyAlignment="1">
      <alignment horizontal="center"/>
    </xf>
    <xf numFmtId="167" fontId="0" fillId="0" borderId="16" xfId="18" applyNumberFormat="1" applyFont="1" applyBorder="1"/>
    <xf numFmtId="167" fontId="0" fillId="1" borderId="16" xfId="18" applyNumberFormat="1" applyFont="1" applyFill="1" applyBorder="1"/>
    <xf numFmtId="167" fontId="0" fillId="1" borderId="16" xfId="18" applyNumberFormat="1" applyFont="1" applyFill="1" applyBorder="1" applyAlignment="1">
      <alignment horizontal="right"/>
    </xf>
    <xf numFmtId="167" fontId="0" fillId="0" borderId="16" xfId="18" applyNumberFormat="1" applyFont="1" applyBorder="1"/>
    <xf numFmtId="167" fontId="0" fillId="0" borderId="16" xfId="18" applyNumberFormat="1" applyFont="1" applyBorder="1" applyAlignment="1">
      <alignment horizontal="right"/>
    </xf>
    <xf numFmtId="167" fontId="0" fillId="1" borderId="16" xfId="18" applyNumberFormat="1" applyFont="1" applyFill="1" applyBorder="1" applyAlignment="1">
      <alignment horizontal="right"/>
    </xf>
    <xf numFmtId="167" fontId="0" fillId="0" borderId="16" xfId="18" applyNumberFormat="1" applyFont="1" applyBorder="1" applyAlignment="1">
      <alignment horizontal="right"/>
    </xf>
    <xf numFmtId="167" fontId="0" fillId="0" borderId="17" xfId="18" applyNumberFormat="1" applyFont="1" applyBorder="1"/>
    <xf numFmtId="167" fontId="0" fillId="0" borderId="11" xfId="18" applyNumberFormat="1" applyFont="1" applyBorder="1"/>
    <xf numFmtId="167" fontId="0" fillId="0" borderId="18" xfId="18" applyNumberFormat="1" applyFont="1" applyBorder="1"/>
    <xf numFmtId="167" fontId="0" fillId="0" borderId="11" xfId="18" applyNumberFormat="1" applyFont="1" applyBorder="1"/>
    <xf numFmtId="0" fontId="0" fillId="0" borderId="18" xfId="0" applyBorder="1"/>
    <xf numFmtId="165" fontId="0" fillId="0" borderId="0" xfId="15" applyNumberFormat="1" applyFont="1"/>
    <xf numFmtId="165" fontId="0" fillId="0" borderId="0" xfId="15" applyNumberFormat="1" applyFont="1" applyAlignment="1">
      <alignment horizontal="center"/>
    </xf>
    <xf numFmtId="0" fontId="7" fillId="0" borderId="16" xfId="0" applyFont="1" applyBorder="1"/>
    <xf numFmtId="15" fontId="7" fillId="0" borderId="16" xfId="0" applyNumberFormat="1" applyFont="1" applyBorder="1" applyAlignment="1">
      <alignment horizontal="left"/>
    </xf>
    <xf numFmtId="166" fontId="4" fillId="0" borderId="16" xfId="0" applyNumberFormat="1" applyFont="1" applyBorder="1" applyAlignment="1">
      <alignment horizontal="center"/>
    </xf>
    <xf numFmtId="5" fontId="0" fillId="0" borderId="18" xfId="18" applyNumberFormat="1" applyFont="1" applyBorder="1"/>
    <xf numFmtId="10" fontId="0" fillId="0" borderId="19" xfId="0" applyNumberFormat="1" applyBorder="1"/>
    <xf numFmtId="3" fontId="0" fillId="0" borderId="20" xfId="0" applyNumberFormat="1" applyBorder="1"/>
    <xf numFmtId="8" fontId="0" fillId="0" borderId="18" xfId="0" applyNumberFormat="1" applyBorder="1"/>
    <xf numFmtId="10" fontId="0" fillId="0" borderId="19" xfId="15" applyNumberFormat="1" applyFont="1" applyBorder="1"/>
    <xf numFmtId="0" fontId="0" fillId="0" borderId="20" xfId="0" applyBorder="1"/>
    <xf numFmtId="0" fontId="0" fillId="0" borderId="0" xfId="0" applyAlignment="1" quotePrefix="1">
      <alignment horizontal="center"/>
    </xf>
    <xf numFmtId="164" fontId="0" fillId="0" borderId="16" xfId="0" applyNumberFormat="1" applyFont="1" applyBorder="1"/>
    <xf numFmtId="44" fontId="0" fillId="0" borderId="16" xfId="16" applyFont="1" applyBorder="1"/>
    <xf numFmtId="44" fontId="0" fillId="0" borderId="0" xfId="16" applyFont="1"/>
    <xf numFmtId="44" fontId="1" fillId="0" borderId="16" xfId="16" applyFont="1" applyBorder="1"/>
    <xf numFmtId="43" fontId="0" fillId="0" borderId="16" xfId="18" applyNumberFormat="1" applyFont="1" applyBorder="1"/>
    <xf numFmtId="43" fontId="0" fillId="0" borderId="16" xfId="18" applyNumberFormat="1" applyFont="1" applyBorder="1" applyAlignment="1" quotePrefix="1">
      <alignment horizontal="right"/>
    </xf>
    <xf numFmtId="167" fontId="0" fillId="0" borderId="18" xfId="18" applyNumberFormat="1" applyFont="1" applyBorder="1"/>
    <xf numFmtId="0" fontId="0" fillId="0" borderId="5" xfId="0" applyBorder="1"/>
    <xf numFmtId="43" fontId="1" fillId="0" borderId="11" xfId="18" applyNumberFormat="1" applyFont="1" applyBorder="1"/>
    <xf numFmtId="0" fontId="9" fillId="0" borderId="18" xfId="0" applyFont="1" applyBorder="1" applyAlignment="1" quotePrefix="1">
      <alignment horizontal="right"/>
    </xf>
    <xf numFmtId="3" fontId="0" fillId="0" borderId="19" xfId="0" applyNumberFormat="1" applyBorder="1"/>
    <xf numFmtId="0" fontId="9" fillId="0" borderId="19" xfId="0" applyFont="1" applyBorder="1" applyAlignment="1" quotePrefix="1">
      <alignment horizontal="right"/>
    </xf>
    <xf numFmtId="0" fontId="0" fillId="0" borderId="21" xfId="0" applyBorder="1"/>
    <xf numFmtId="3" fontId="0" fillId="0" borderId="15" xfId="0" applyNumberFormat="1" applyBorder="1"/>
    <xf numFmtId="3" fontId="0" fillId="0" borderId="15" xfId="16" applyNumberFormat="1" applyFont="1" applyBorder="1"/>
    <xf numFmtId="0" fontId="0" fillId="0" borderId="15" xfId="0" applyBorder="1"/>
    <xf numFmtId="3" fontId="0" fillId="0" borderId="21" xfId="0" applyNumberFormat="1" applyBorder="1"/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5" borderId="0" xfId="0" applyFill="1"/>
    <xf numFmtId="0" fontId="1" fillId="5" borderId="0" xfId="0" applyFont="1" applyFill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3" xfId="0" applyFont="1" applyBorder="1" applyAlignment="1">
      <alignment horizontal="right"/>
    </xf>
    <xf numFmtId="1" fontId="0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2" fillId="0" borderId="1" xfId="0" applyFont="1" applyBorder="1" applyAlignment="1" quotePrefix="1">
      <alignment horizontal="center"/>
    </xf>
    <xf numFmtId="1" fontId="0" fillId="0" borderId="1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right"/>
    </xf>
    <xf numFmtId="1" fontId="3" fillId="0" borderId="0" xfId="0" applyNumberFormat="1" applyFont="1" applyAlignment="1">
      <alignment horizontal="center"/>
    </xf>
    <xf numFmtId="0" fontId="0" fillId="0" borderId="22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22" xfId="0" applyFont="1" applyBorder="1" applyAlignment="1">
      <alignment/>
    </xf>
    <xf numFmtId="0" fontId="0" fillId="0" borderId="23" xfId="0" applyBorder="1" applyAlignment="1">
      <alignment/>
    </xf>
    <xf numFmtId="0" fontId="0" fillId="0" borderId="17" xfId="0" applyBorder="1" applyAlignment="1">
      <alignment/>
    </xf>
  </cellXfs>
  <cellStyles count="2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  <cellStyle name="Followed Hyperlink" xfId="21"/>
    <cellStyle name="Hyperlink" xfId="22"/>
    <cellStyle name="Followed Hyperlink" xfId="23"/>
    <cellStyle name="Hyperlink" xfId="24"/>
    <cellStyle name="Followed Hyperlink" xfId="25"/>
    <cellStyle name="Hyperlink" xfId="26"/>
    <cellStyle name="Followed Hyperlink" xfId="27"/>
    <cellStyle name="Hyperlink" xfId="28"/>
    <cellStyle name="Followed Hyperlink" xfId="29"/>
    <cellStyle name="Hyperlink" xfId="30"/>
    <cellStyle name="Followed Hyperlink" xfId="31"/>
    <cellStyle name="Hyperlink" xfId="32"/>
    <cellStyle name="Followed Hyperlink" xfId="33"/>
    <cellStyle name="Hyperlink" xfId="34"/>
    <cellStyle name="Followed Hyperlink" xfId="35"/>
  </cellStyles>
  <dxfs count="1">
    <dxf>
      <font>
        <color rgb="FF006100"/>
      </font>
      <fill>
        <patternFill>
          <bgColor rgb="FFC6EF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0</xdr:rowOff>
    </xdr:from>
    <xdr:to>
      <xdr:col>0</xdr:col>
      <xdr:colOff>0</xdr:colOff>
      <xdr:row>25</xdr:row>
      <xdr:rowOff>0</xdr:rowOff>
    </xdr:to>
    <xdr:sp macro="" textlink="">
      <xdr:nvSpPr>
        <xdr:cNvPr id="1205" name="Line 1"/>
        <xdr:cNvSpPr>
          <a:spLocks noChangeShapeType="1"/>
        </xdr:cNvSpPr>
      </xdr:nvSpPr>
      <xdr:spPr bwMode="auto">
        <a:xfrm>
          <a:off x="0" y="4048125"/>
          <a:ext cx="0" cy="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0</xdr:colOff>
      <xdr:row>25</xdr:row>
      <xdr:rowOff>0</xdr:rowOff>
    </xdr:to>
    <xdr:sp macro="" textlink="">
      <xdr:nvSpPr>
        <xdr:cNvPr id="1206" name="Line 2"/>
        <xdr:cNvSpPr>
          <a:spLocks noChangeShapeType="1"/>
        </xdr:cNvSpPr>
      </xdr:nvSpPr>
      <xdr:spPr bwMode="auto">
        <a:xfrm>
          <a:off x="0" y="4048125"/>
          <a:ext cx="0" cy="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0</xdr:colOff>
      <xdr:row>25</xdr:row>
      <xdr:rowOff>0</xdr:rowOff>
    </xdr:to>
    <xdr:sp macro="" textlink="">
      <xdr:nvSpPr>
        <xdr:cNvPr id="1207" name="Line 3"/>
        <xdr:cNvSpPr>
          <a:spLocks noChangeShapeType="1"/>
        </xdr:cNvSpPr>
      </xdr:nvSpPr>
      <xdr:spPr bwMode="auto">
        <a:xfrm>
          <a:off x="0" y="4048125"/>
          <a:ext cx="0" cy="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0</xdr:colOff>
      <xdr:row>25</xdr:row>
      <xdr:rowOff>0</xdr:rowOff>
    </xdr:to>
    <xdr:sp macro="" textlink="">
      <xdr:nvSpPr>
        <xdr:cNvPr id="1208" name="Line 4"/>
        <xdr:cNvSpPr>
          <a:spLocks noChangeShapeType="1"/>
        </xdr:cNvSpPr>
      </xdr:nvSpPr>
      <xdr:spPr bwMode="auto">
        <a:xfrm>
          <a:off x="0" y="4048125"/>
          <a:ext cx="0" cy="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0</xdr:colOff>
      <xdr:row>25</xdr:row>
      <xdr:rowOff>0</xdr:rowOff>
    </xdr:to>
    <xdr:sp macro="" textlink="">
      <xdr:nvSpPr>
        <xdr:cNvPr id="1209" name="Line 5"/>
        <xdr:cNvSpPr>
          <a:spLocks noChangeShapeType="1"/>
        </xdr:cNvSpPr>
      </xdr:nvSpPr>
      <xdr:spPr bwMode="auto">
        <a:xfrm>
          <a:off x="0" y="4048125"/>
          <a:ext cx="0" cy="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2</xdr:col>
      <xdr:colOff>0</xdr:colOff>
      <xdr:row>57</xdr:row>
      <xdr:rowOff>0</xdr:rowOff>
    </xdr:from>
    <xdr:to>
      <xdr:col>3</xdr:col>
      <xdr:colOff>0</xdr:colOff>
      <xdr:row>57</xdr:row>
      <xdr:rowOff>0</xdr:rowOff>
    </xdr:to>
    <xdr:sp macro="" textlink="">
      <xdr:nvSpPr>
        <xdr:cNvPr id="1210" name="Line 6"/>
        <xdr:cNvSpPr>
          <a:spLocks noChangeShapeType="1"/>
        </xdr:cNvSpPr>
      </xdr:nvSpPr>
      <xdr:spPr bwMode="auto">
        <a:xfrm>
          <a:off x="1181100" y="9229725"/>
          <a:ext cx="590550" cy="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3</xdr:col>
      <xdr:colOff>0</xdr:colOff>
      <xdr:row>57</xdr:row>
      <xdr:rowOff>0</xdr:rowOff>
    </xdr:from>
    <xdr:to>
      <xdr:col>4</xdr:col>
      <xdr:colOff>0</xdr:colOff>
      <xdr:row>57</xdr:row>
      <xdr:rowOff>0</xdr:rowOff>
    </xdr:to>
    <xdr:sp macro="" textlink="">
      <xdr:nvSpPr>
        <xdr:cNvPr id="1211" name="Line 7"/>
        <xdr:cNvSpPr>
          <a:spLocks noChangeShapeType="1"/>
        </xdr:cNvSpPr>
      </xdr:nvSpPr>
      <xdr:spPr bwMode="auto">
        <a:xfrm>
          <a:off x="1771650" y="9229725"/>
          <a:ext cx="590550" cy="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4</xdr:col>
      <xdr:colOff>0</xdr:colOff>
      <xdr:row>57</xdr:row>
      <xdr:rowOff>0</xdr:rowOff>
    </xdr:from>
    <xdr:to>
      <xdr:col>5</xdr:col>
      <xdr:colOff>0</xdr:colOff>
      <xdr:row>57</xdr:row>
      <xdr:rowOff>0</xdr:rowOff>
    </xdr:to>
    <xdr:sp macro="" textlink="">
      <xdr:nvSpPr>
        <xdr:cNvPr id="1212" name="Line 8"/>
        <xdr:cNvSpPr>
          <a:spLocks noChangeShapeType="1"/>
        </xdr:cNvSpPr>
      </xdr:nvSpPr>
      <xdr:spPr bwMode="auto">
        <a:xfrm>
          <a:off x="2362200" y="9229725"/>
          <a:ext cx="590550" cy="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5</xdr:col>
      <xdr:colOff>0</xdr:colOff>
      <xdr:row>57</xdr:row>
      <xdr:rowOff>0</xdr:rowOff>
    </xdr:from>
    <xdr:to>
      <xdr:col>6</xdr:col>
      <xdr:colOff>0</xdr:colOff>
      <xdr:row>57</xdr:row>
      <xdr:rowOff>0</xdr:rowOff>
    </xdr:to>
    <xdr:sp macro="" textlink="">
      <xdr:nvSpPr>
        <xdr:cNvPr id="1213" name="Line 9"/>
        <xdr:cNvSpPr>
          <a:spLocks noChangeShapeType="1"/>
        </xdr:cNvSpPr>
      </xdr:nvSpPr>
      <xdr:spPr bwMode="auto">
        <a:xfrm>
          <a:off x="2952750" y="9229725"/>
          <a:ext cx="590550" cy="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6</xdr:col>
      <xdr:colOff>0</xdr:colOff>
      <xdr:row>57</xdr:row>
      <xdr:rowOff>0</xdr:rowOff>
    </xdr:from>
    <xdr:to>
      <xdr:col>7</xdr:col>
      <xdr:colOff>0</xdr:colOff>
      <xdr:row>57</xdr:row>
      <xdr:rowOff>0</xdr:rowOff>
    </xdr:to>
    <xdr:sp macro="" textlink="">
      <xdr:nvSpPr>
        <xdr:cNvPr id="1214" name="Line 10"/>
        <xdr:cNvSpPr>
          <a:spLocks noChangeShapeType="1"/>
        </xdr:cNvSpPr>
      </xdr:nvSpPr>
      <xdr:spPr bwMode="auto">
        <a:xfrm>
          <a:off x="3543300" y="9229725"/>
          <a:ext cx="590550" cy="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2</xdr:col>
      <xdr:colOff>0</xdr:colOff>
      <xdr:row>122</xdr:row>
      <xdr:rowOff>0</xdr:rowOff>
    </xdr:from>
    <xdr:to>
      <xdr:col>3</xdr:col>
      <xdr:colOff>0</xdr:colOff>
      <xdr:row>122</xdr:row>
      <xdr:rowOff>0</xdr:rowOff>
    </xdr:to>
    <xdr:sp macro="" textlink="">
      <xdr:nvSpPr>
        <xdr:cNvPr id="1215" name="Line 11"/>
        <xdr:cNvSpPr>
          <a:spLocks noChangeShapeType="1"/>
        </xdr:cNvSpPr>
      </xdr:nvSpPr>
      <xdr:spPr bwMode="auto">
        <a:xfrm>
          <a:off x="1181100" y="19754850"/>
          <a:ext cx="590550" cy="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3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 macro="" textlink="">
      <xdr:nvSpPr>
        <xdr:cNvPr id="1216" name="Line 12"/>
        <xdr:cNvSpPr>
          <a:spLocks noChangeShapeType="1"/>
        </xdr:cNvSpPr>
      </xdr:nvSpPr>
      <xdr:spPr bwMode="auto">
        <a:xfrm>
          <a:off x="1771650" y="19754850"/>
          <a:ext cx="590550" cy="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5</xdr:col>
      <xdr:colOff>0</xdr:colOff>
      <xdr:row>122</xdr:row>
      <xdr:rowOff>0</xdr:rowOff>
    </xdr:to>
    <xdr:sp macro="" textlink="">
      <xdr:nvSpPr>
        <xdr:cNvPr id="1217" name="Line 13"/>
        <xdr:cNvSpPr>
          <a:spLocks noChangeShapeType="1"/>
        </xdr:cNvSpPr>
      </xdr:nvSpPr>
      <xdr:spPr bwMode="auto">
        <a:xfrm>
          <a:off x="2362200" y="19754850"/>
          <a:ext cx="590550" cy="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5</xdr:col>
      <xdr:colOff>0</xdr:colOff>
      <xdr:row>122</xdr:row>
      <xdr:rowOff>0</xdr:rowOff>
    </xdr:from>
    <xdr:to>
      <xdr:col>6</xdr:col>
      <xdr:colOff>0</xdr:colOff>
      <xdr:row>122</xdr:row>
      <xdr:rowOff>0</xdr:rowOff>
    </xdr:to>
    <xdr:sp macro="" textlink="">
      <xdr:nvSpPr>
        <xdr:cNvPr id="1218" name="Line 14"/>
        <xdr:cNvSpPr>
          <a:spLocks noChangeShapeType="1"/>
        </xdr:cNvSpPr>
      </xdr:nvSpPr>
      <xdr:spPr bwMode="auto">
        <a:xfrm>
          <a:off x="2952750" y="19754850"/>
          <a:ext cx="590550" cy="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6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sp macro="" textlink="">
      <xdr:nvSpPr>
        <xdr:cNvPr id="1219" name="Line 15"/>
        <xdr:cNvSpPr>
          <a:spLocks noChangeShapeType="1"/>
        </xdr:cNvSpPr>
      </xdr:nvSpPr>
      <xdr:spPr bwMode="auto">
        <a:xfrm>
          <a:off x="3543300" y="19754850"/>
          <a:ext cx="590550" cy="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5:G51"/>
  <sheetViews>
    <sheetView tabSelected="1" workbookViewId="0" topLeftCell="A1"/>
  </sheetViews>
  <sheetFormatPr defaultColWidth="8.8515625" defaultRowHeight="12.75"/>
  <cols>
    <col min="3" max="3" width="54.7109375" style="0" customWidth="1"/>
    <col min="4" max="4" width="13.00390625" style="0" customWidth="1"/>
  </cols>
  <sheetData>
    <row r="5" spans="3:7" ht="21.95" customHeight="1">
      <c r="C5" s="179" t="s">
        <v>133</v>
      </c>
      <c r="D5" s="180"/>
      <c r="E5" s="163"/>
      <c r="F5" s="163"/>
      <c r="G5" s="163"/>
    </row>
    <row r="7" spans="3:5" ht="18" customHeight="1">
      <c r="C7" s="179" t="s">
        <v>134</v>
      </c>
      <c r="D7" s="180"/>
      <c r="E7" s="162"/>
    </row>
    <row r="8" ht="21.6" customHeight="1"/>
    <row r="9" ht="12.75">
      <c r="C9" s="18" t="s">
        <v>135</v>
      </c>
    </row>
    <row r="11" ht="12.75">
      <c r="C11" t="s">
        <v>136</v>
      </c>
    </row>
    <row r="12" spans="3:4" ht="12.75">
      <c r="C12" t="s">
        <v>137</v>
      </c>
      <c r="D12" s="146"/>
    </row>
    <row r="13" spans="3:4" ht="12.75">
      <c r="C13" t="s">
        <v>138</v>
      </c>
      <c r="D13" s="146"/>
    </row>
    <row r="14" spans="3:4" ht="12.75">
      <c r="C14" t="s">
        <v>139</v>
      </c>
      <c r="D14" s="146"/>
    </row>
    <row r="15" spans="3:4" ht="12.75">
      <c r="C15" t="s">
        <v>140</v>
      </c>
      <c r="D15" s="146"/>
    </row>
    <row r="16" spans="3:4" ht="12.75">
      <c r="C16" t="s">
        <v>141</v>
      </c>
      <c r="D16" s="146">
        <f>SUM(D12:D15)</f>
        <v>0</v>
      </c>
    </row>
    <row r="17" ht="12.75">
      <c r="D17" s="147"/>
    </row>
    <row r="18" spans="3:4" ht="12.75">
      <c r="C18" t="s">
        <v>142</v>
      </c>
      <c r="D18" s="147"/>
    </row>
    <row r="19" spans="3:4" ht="12.75">
      <c r="C19" t="s">
        <v>143</v>
      </c>
      <c r="D19" s="146"/>
    </row>
    <row r="20" spans="3:4" ht="12.75">
      <c r="C20" t="s">
        <v>144</v>
      </c>
      <c r="D20" s="146"/>
    </row>
    <row r="21" spans="3:4" ht="12.75">
      <c r="C21" t="s">
        <v>145</v>
      </c>
      <c r="D21" s="146"/>
    </row>
    <row r="22" spans="3:4" ht="12.75">
      <c r="C22" t="s">
        <v>146</v>
      </c>
      <c r="D22" s="146"/>
    </row>
    <row r="23" spans="3:4" ht="12.75">
      <c r="C23" t="s">
        <v>147</v>
      </c>
      <c r="D23" s="146">
        <f>SUM(D19:D22)</f>
        <v>0</v>
      </c>
    </row>
    <row r="24" ht="12.75">
      <c r="D24" s="147"/>
    </row>
    <row r="25" spans="3:4" ht="12.75">
      <c r="C25" t="s">
        <v>148</v>
      </c>
      <c r="D25" s="146"/>
    </row>
    <row r="26" ht="12.75">
      <c r="D26" s="147"/>
    </row>
    <row r="27" spans="3:4" ht="12.75">
      <c r="C27" s="11" t="s">
        <v>149</v>
      </c>
      <c r="D27" s="148">
        <f>D16+D23+D25</f>
        <v>0</v>
      </c>
    </row>
    <row r="28" ht="27" customHeight="1">
      <c r="D28" s="147"/>
    </row>
    <row r="29" spans="3:4" ht="12.75">
      <c r="C29" s="18" t="s">
        <v>150</v>
      </c>
      <c r="D29" s="147"/>
    </row>
    <row r="30" ht="12.75">
      <c r="D30" s="147"/>
    </row>
    <row r="31" spans="3:4" ht="12.75">
      <c r="C31" t="s">
        <v>151</v>
      </c>
      <c r="D31" s="147"/>
    </row>
    <row r="32" spans="3:4" ht="12.75">
      <c r="C32" t="s">
        <v>152</v>
      </c>
      <c r="D32" s="146"/>
    </row>
    <row r="33" spans="3:4" ht="12.75">
      <c r="C33" t="s">
        <v>153</v>
      </c>
      <c r="D33" s="146"/>
    </row>
    <row r="34" spans="3:4" ht="12.75">
      <c r="C34" t="s">
        <v>154</v>
      </c>
      <c r="D34" s="146"/>
    </row>
    <row r="35" spans="3:4" ht="12.75">
      <c r="C35" t="s">
        <v>155</v>
      </c>
      <c r="D35" s="146">
        <f>SUM(D32:D34)</f>
        <v>0</v>
      </c>
    </row>
    <row r="36" ht="12.75">
      <c r="D36" s="147"/>
    </row>
    <row r="37" spans="3:4" ht="12.75">
      <c r="C37" t="s">
        <v>156</v>
      </c>
      <c r="D37" s="146"/>
    </row>
    <row r="38" ht="12.75">
      <c r="D38" s="147"/>
    </row>
    <row r="39" spans="3:4" ht="12.75">
      <c r="C39" t="s">
        <v>157</v>
      </c>
      <c r="D39" s="146"/>
    </row>
    <row r="40" ht="12.75">
      <c r="D40" s="147"/>
    </row>
    <row r="41" spans="3:4" ht="12.75">
      <c r="C41" s="11" t="s">
        <v>158</v>
      </c>
      <c r="D41" s="148">
        <f>D35+D37+D39</f>
        <v>0</v>
      </c>
    </row>
    <row r="42" ht="12.75">
      <c r="D42" s="147"/>
    </row>
    <row r="43" ht="12.75">
      <c r="D43" s="147"/>
    </row>
    <row r="44" ht="12.75">
      <c r="D44" s="147"/>
    </row>
    <row r="46" spans="2:4" ht="12.75">
      <c r="B46" s="164"/>
      <c r="C46" s="165" t="s">
        <v>174</v>
      </c>
      <c r="D46" s="164"/>
    </row>
    <row r="47" ht="12.75">
      <c r="B47">
        <v>1</v>
      </c>
    </row>
    <row r="48" ht="12.75">
      <c r="B48">
        <v>2</v>
      </c>
    </row>
    <row r="49" ht="12.75">
      <c r="B49">
        <v>3</v>
      </c>
    </row>
    <row r="50" ht="12.75">
      <c r="B50">
        <v>4</v>
      </c>
    </row>
    <row r="51" ht="12.75">
      <c r="B51">
        <v>5</v>
      </c>
    </row>
  </sheetData>
  <mergeCells count="2">
    <mergeCell ref="C7:D7"/>
    <mergeCell ref="C5:D5"/>
  </mergeCells>
  <conditionalFormatting sqref="D41">
    <cfRule type="cellIs" priority="1" dxfId="0" operator="equal" stopIfTrue="1">
      <formula>D27</formula>
    </cfRule>
  </conditionalFormatting>
  <printOptions/>
  <pageMargins left="0.7" right="0.7" top="0.75" bottom="0.75" header="0.3" footer="0.3"/>
  <pageSetup fitToHeight="1" fitToWidth="1" horizontalDpi="600" verticalDpi="600" orientation="portrait" scale="9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9"/>
  <sheetViews>
    <sheetView workbookViewId="0" topLeftCell="A1">
      <selection activeCell="C3" sqref="C3"/>
    </sheetView>
  </sheetViews>
  <sheetFormatPr defaultColWidth="8.8515625" defaultRowHeight="12.75"/>
  <cols>
    <col min="2" max="2" width="35.421875" style="0" customWidth="1"/>
    <col min="3" max="3" width="12.8515625" style="0" customWidth="1"/>
    <col min="4" max="4" width="12.7109375" style="0" customWidth="1"/>
    <col min="5" max="5" width="11.7109375" style="0" customWidth="1"/>
    <col min="6" max="6" width="12.7109375" style="0" customWidth="1"/>
    <col min="7" max="7" width="13.00390625" style="0" customWidth="1"/>
    <col min="8" max="8" width="12.140625" style="0" customWidth="1"/>
    <col min="9" max="10" width="11.421875" style="0" bestFit="1" customWidth="1"/>
  </cols>
  <sheetData>
    <row r="1" spans="2:17" ht="12.75">
      <c r="B1" s="11"/>
      <c r="E1" s="3"/>
      <c r="F1" s="3"/>
      <c r="G1" s="3"/>
      <c r="K1" s="13"/>
      <c r="Q1" s="14"/>
    </row>
    <row r="2" spans="2:7" ht="15">
      <c r="B2" s="37"/>
      <c r="D2" s="11" t="s">
        <v>129</v>
      </c>
      <c r="E2" s="65"/>
      <c r="F2" s="65"/>
      <c r="G2" s="112"/>
    </row>
    <row r="3" spans="2:10" ht="13.5" thickBot="1">
      <c r="B3" s="70" t="s">
        <v>1</v>
      </c>
      <c r="C3" s="1">
        <v>2013</v>
      </c>
      <c r="D3" s="1">
        <f>C3+1</f>
        <v>2014</v>
      </c>
      <c r="E3" s="1">
        <f aca="true" t="shared" si="0" ref="E3:J3">D3+1</f>
        <v>2015</v>
      </c>
      <c r="F3" s="1">
        <f t="shared" si="0"/>
        <v>2016</v>
      </c>
      <c r="G3" s="113">
        <f t="shared" si="0"/>
        <v>2017</v>
      </c>
      <c r="H3" s="120">
        <f t="shared" si="0"/>
        <v>2018</v>
      </c>
      <c r="I3" s="120">
        <f t="shared" si="0"/>
        <v>2019</v>
      </c>
      <c r="J3" s="120">
        <f t="shared" si="0"/>
        <v>2020</v>
      </c>
    </row>
    <row r="4" spans="3:7" ht="12.75">
      <c r="C4" s="5"/>
      <c r="D4" s="5"/>
      <c r="E4" s="5"/>
      <c r="F4" s="5"/>
      <c r="G4" s="114"/>
    </row>
    <row r="5" spans="2:10" s="6" customFormat="1" ht="12.75">
      <c r="B5" s="63" t="s">
        <v>84</v>
      </c>
      <c r="C5" s="149"/>
      <c r="D5" s="149"/>
      <c r="E5" s="149"/>
      <c r="F5" s="149"/>
      <c r="G5" s="149"/>
      <c r="H5" s="149"/>
      <c r="I5" s="149"/>
      <c r="J5" s="149"/>
    </row>
    <row r="6" spans="2:10" s="6" customFormat="1" ht="12.75">
      <c r="B6" s="8" t="s">
        <v>113</v>
      </c>
      <c r="C6" s="149"/>
      <c r="D6" s="149"/>
      <c r="E6" s="149"/>
      <c r="F6" s="149"/>
      <c r="G6" s="149"/>
      <c r="H6" s="149"/>
      <c r="I6" s="149"/>
      <c r="J6" s="149"/>
    </row>
    <row r="7" spans="2:10" ht="12.75">
      <c r="B7" s="64" t="s">
        <v>3</v>
      </c>
      <c r="C7" s="150">
        <f>SUM(C5:C6)</f>
        <v>0</v>
      </c>
      <c r="D7" s="150">
        <f aca="true" t="shared" si="1" ref="D7:J7">SUM(D5:D6)</f>
        <v>0</v>
      </c>
      <c r="E7" s="150">
        <f t="shared" si="1"/>
        <v>0</v>
      </c>
      <c r="F7" s="150">
        <f t="shared" si="1"/>
        <v>0</v>
      </c>
      <c r="G7" s="150">
        <f t="shared" si="1"/>
        <v>0</v>
      </c>
      <c r="H7" s="150">
        <f t="shared" si="1"/>
        <v>0</v>
      </c>
      <c r="I7" s="150">
        <f t="shared" si="1"/>
        <v>0</v>
      </c>
      <c r="J7" s="150">
        <f t="shared" si="1"/>
        <v>0</v>
      </c>
    </row>
    <row r="8" spans="2:11" ht="12.75" customHeight="1">
      <c r="B8" s="8"/>
      <c r="C8" s="102"/>
      <c r="D8" s="102"/>
      <c r="E8" s="102"/>
      <c r="F8" s="102"/>
      <c r="G8" s="116"/>
      <c r="H8" s="7"/>
      <c r="I8" s="7"/>
      <c r="J8" s="7"/>
      <c r="K8" s="7"/>
    </row>
    <row r="9" spans="2:10" ht="12.75" customHeight="1">
      <c r="B9" s="8" t="s">
        <v>85</v>
      </c>
      <c r="C9" s="7" t="s">
        <v>0</v>
      </c>
      <c r="D9" s="7" t="s">
        <v>0</v>
      </c>
      <c r="E9" s="7"/>
      <c r="F9" s="7"/>
      <c r="G9" s="117"/>
      <c r="J9" s="6"/>
    </row>
    <row r="10" spans="2:10" ht="12.75">
      <c r="B10" s="8" t="s">
        <v>86</v>
      </c>
      <c r="C10" s="121"/>
      <c r="D10" s="121"/>
      <c r="E10" s="121"/>
      <c r="F10" s="121"/>
      <c r="G10" s="121"/>
      <c r="H10" s="121"/>
      <c r="I10" s="121"/>
      <c r="J10" s="121"/>
    </row>
    <row r="11" spans="2:10" ht="12.75">
      <c r="B11" s="8" t="s">
        <v>128</v>
      </c>
      <c r="C11" s="121"/>
      <c r="D11" s="121"/>
      <c r="E11" s="121"/>
      <c r="F11" s="121"/>
      <c r="G11" s="121"/>
      <c r="H11" s="121"/>
      <c r="I11" s="121"/>
      <c r="J11" s="121"/>
    </row>
    <row r="12" spans="2:10" ht="12.75">
      <c r="B12" s="8" t="s">
        <v>87</v>
      </c>
      <c r="C12" s="121"/>
      <c r="D12" s="121"/>
      <c r="E12" s="121"/>
      <c r="F12" s="121"/>
      <c r="G12" s="121"/>
      <c r="H12" s="121"/>
      <c r="I12" s="121"/>
      <c r="J12" s="121"/>
    </row>
    <row r="13" spans="2:10" ht="12.75">
      <c r="B13" s="8" t="s">
        <v>88</v>
      </c>
      <c r="C13" s="121"/>
      <c r="D13" s="121"/>
      <c r="E13" s="121"/>
      <c r="F13" s="121"/>
      <c r="G13" s="121"/>
      <c r="H13" s="121"/>
      <c r="I13" s="121"/>
      <c r="J13" s="121"/>
    </row>
    <row r="14" spans="2:10" ht="12.75">
      <c r="B14" s="8" t="s">
        <v>89</v>
      </c>
      <c r="C14" s="121"/>
      <c r="D14" s="121"/>
      <c r="E14" s="121"/>
      <c r="F14" s="121"/>
      <c r="G14" s="121"/>
      <c r="H14" s="121"/>
      <c r="I14" s="121"/>
      <c r="J14" s="121"/>
    </row>
    <row r="15" spans="2:10" ht="12.75">
      <c r="B15" s="8" t="s">
        <v>121</v>
      </c>
      <c r="C15" s="121"/>
      <c r="D15" s="121"/>
      <c r="E15" s="121"/>
      <c r="F15" s="121"/>
      <c r="G15" s="121"/>
      <c r="H15" s="121"/>
      <c r="I15" s="121"/>
      <c r="J15" s="121"/>
    </row>
    <row r="16" spans="2:10" ht="12.75">
      <c r="B16" s="8" t="s">
        <v>90</v>
      </c>
      <c r="C16" s="121"/>
      <c r="D16" s="121"/>
      <c r="E16" s="121"/>
      <c r="F16" s="121"/>
      <c r="G16" s="121"/>
      <c r="H16" s="121"/>
      <c r="I16" s="121"/>
      <c r="J16" s="121"/>
    </row>
    <row r="17" spans="2:10" ht="12.75">
      <c r="B17" s="8" t="s">
        <v>91</v>
      </c>
      <c r="C17" s="121"/>
      <c r="D17" s="121"/>
      <c r="E17" s="121"/>
      <c r="F17" s="121"/>
      <c r="G17" s="121"/>
      <c r="H17" s="121"/>
      <c r="I17" s="121"/>
      <c r="J17" s="121"/>
    </row>
    <row r="18" spans="2:10" ht="12.75">
      <c r="B18" s="63" t="s">
        <v>93</v>
      </c>
      <c r="C18" s="121"/>
      <c r="D18" s="121"/>
      <c r="E18" s="121"/>
      <c r="F18" s="121"/>
      <c r="G18" s="121"/>
      <c r="H18" s="121"/>
      <c r="I18" s="121"/>
      <c r="J18" s="121"/>
    </row>
    <row r="19" spans="2:10" ht="12.75">
      <c r="B19" s="63" t="s">
        <v>94</v>
      </c>
      <c r="C19" s="122"/>
      <c r="D19" s="121"/>
      <c r="E19" s="121"/>
      <c r="F19" s="121"/>
      <c r="G19" s="121"/>
      <c r="H19" s="121"/>
      <c r="I19" s="121"/>
      <c r="J19" s="121"/>
    </row>
    <row r="20" spans="2:10" ht="12.75">
      <c r="B20" s="63" t="s">
        <v>131</v>
      </c>
      <c r="C20" s="123"/>
      <c r="D20" s="121"/>
      <c r="E20" s="121"/>
      <c r="F20" s="121"/>
      <c r="G20" s="121"/>
      <c r="H20" s="121"/>
      <c r="I20" s="121"/>
      <c r="J20" s="121"/>
    </row>
    <row r="21" spans="2:10" ht="12.75">
      <c r="B21" s="63" t="s">
        <v>92</v>
      </c>
      <c r="C21" s="121"/>
      <c r="D21" s="121"/>
      <c r="E21" s="121"/>
      <c r="F21" s="121"/>
      <c r="G21" s="121"/>
      <c r="H21" s="121"/>
      <c r="I21" s="121"/>
      <c r="J21" s="121"/>
    </row>
    <row r="22" spans="2:10" ht="12.75">
      <c r="B22" s="63" t="s">
        <v>95</v>
      </c>
      <c r="C22" s="121"/>
      <c r="D22" s="121"/>
      <c r="E22" s="121"/>
      <c r="F22" s="121"/>
      <c r="G22" s="121"/>
      <c r="H22" s="121"/>
      <c r="I22" s="121"/>
      <c r="J22" s="121"/>
    </row>
    <row r="23" spans="2:10" ht="12.75">
      <c r="B23" s="63" t="s">
        <v>162</v>
      </c>
      <c r="C23" s="121"/>
      <c r="D23" s="121"/>
      <c r="E23" s="121"/>
      <c r="F23" s="121"/>
      <c r="G23" s="121"/>
      <c r="H23" s="121"/>
      <c r="I23" s="121"/>
      <c r="J23" s="121"/>
    </row>
    <row r="24" spans="2:10" ht="12.75">
      <c r="B24" s="63" t="s">
        <v>160</v>
      </c>
      <c r="C24" s="121"/>
      <c r="D24" s="121"/>
      <c r="E24" s="121"/>
      <c r="F24" s="121"/>
      <c r="G24" s="121"/>
      <c r="H24" s="121"/>
      <c r="I24" s="121"/>
      <c r="J24" s="121"/>
    </row>
    <row r="25" spans="2:10" ht="12.75">
      <c r="B25" s="63" t="s">
        <v>96</v>
      </c>
      <c r="C25" s="121"/>
      <c r="D25" s="121"/>
      <c r="E25" s="121"/>
      <c r="F25" s="121"/>
      <c r="G25" s="121"/>
      <c r="H25" s="121"/>
      <c r="I25" s="121"/>
      <c r="J25" s="121"/>
    </row>
    <row r="26" spans="2:10" ht="12.75">
      <c r="B26" s="63" t="s">
        <v>97</v>
      </c>
      <c r="C26" s="121"/>
      <c r="D26" s="121"/>
      <c r="E26" s="121"/>
      <c r="F26" s="121"/>
      <c r="G26" s="121"/>
      <c r="H26" s="121"/>
      <c r="I26" s="121"/>
      <c r="J26" s="121"/>
    </row>
    <row r="27" spans="2:10" s="6" customFormat="1" ht="12.75">
      <c r="B27" s="8" t="s">
        <v>98</v>
      </c>
      <c r="C27" s="121"/>
      <c r="D27" s="121"/>
      <c r="E27" s="121"/>
      <c r="F27" s="121"/>
      <c r="G27" s="121"/>
      <c r="H27" s="121"/>
      <c r="I27" s="121"/>
      <c r="J27" s="121"/>
    </row>
    <row r="28" spans="2:10" ht="12.75">
      <c r="B28" s="63" t="s">
        <v>99</v>
      </c>
      <c r="C28" s="121"/>
      <c r="D28" s="121"/>
      <c r="E28" s="121"/>
      <c r="F28" s="121"/>
      <c r="G28" s="121"/>
      <c r="H28" s="121"/>
      <c r="I28" s="121"/>
      <c r="J28" s="121"/>
    </row>
    <row r="29" spans="2:10" ht="12.75">
      <c r="B29" s="63" t="s">
        <v>100</v>
      </c>
      <c r="C29" s="121"/>
      <c r="D29" s="121"/>
      <c r="E29" s="121"/>
      <c r="F29" s="121"/>
      <c r="G29" s="121"/>
      <c r="H29" s="121"/>
      <c r="I29" s="121"/>
      <c r="J29" s="121"/>
    </row>
    <row r="30" spans="2:10" ht="12.75">
      <c r="B30" s="63" t="s">
        <v>101</v>
      </c>
      <c r="C30" s="121"/>
      <c r="D30" s="121"/>
      <c r="E30" s="121"/>
      <c r="F30" s="121"/>
      <c r="G30" s="121"/>
      <c r="H30" s="121"/>
      <c r="I30" s="121"/>
      <c r="J30" s="121"/>
    </row>
    <row r="31" spans="2:10" s="6" customFormat="1" ht="12.75">
      <c r="B31" s="8" t="s">
        <v>102</v>
      </c>
      <c r="C31" s="121"/>
      <c r="D31" s="121"/>
      <c r="E31" s="121"/>
      <c r="F31" s="121"/>
      <c r="G31" s="121"/>
      <c r="H31" s="121"/>
      <c r="I31" s="121"/>
      <c r="J31" s="121"/>
    </row>
    <row r="32" spans="2:10" s="6" customFormat="1" ht="12.75">
      <c r="B32" s="8" t="s">
        <v>123</v>
      </c>
      <c r="C32" s="121"/>
      <c r="D32" s="121"/>
      <c r="E32" s="121"/>
      <c r="F32" s="121"/>
      <c r="G32" s="121"/>
      <c r="H32" s="121"/>
      <c r="I32" s="121"/>
      <c r="J32" s="121"/>
    </row>
    <row r="33" spans="2:10" s="6" customFormat="1" ht="12.75">
      <c r="B33" s="63" t="s">
        <v>161</v>
      </c>
      <c r="C33" s="121"/>
      <c r="D33" s="121"/>
      <c r="E33" s="121"/>
      <c r="F33" s="121"/>
      <c r="G33" s="121"/>
      <c r="H33" s="121"/>
      <c r="I33" s="121"/>
      <c r="J33" s="121"/>
    </row>
    <row r="34" spans="2:10" ht="12.75">
      <c r="B34" s="8" t="s">
        <v>103</v>
      </c>
      <c r="C34" s="121"/>
      <c r="D34" s="121"/>
      <c r="E34" s="121"/>
      <c r="F34" s="121"/>
      <c r="G34" s="121"/>
      <c r="H34" s="121"/>
      <c r="I34" s="121"/>
      <c r="J34" s="121"/>
    </row>
    <row r="35" spans="2:10" ht="12.75">
      <c r="B35" s="8" t="s">
        <v>4</v>
      </c>
      <c r="C35" s="121">
        <f>SUM(C10:C34)</f>
        <v>0</v>
      </c>
      <c r="D35" s="121">
        <f aca="true" t="shared" si="2" ref="D35:J35">SUM(D9:D34)</f>
        <v>0</v>
      </c>
      <c r="E35" s="121">
        <f t="shared" si="2"/>
        <v>0</v>
      </c>
      <c r="F35" s="121">
        <f t="shared" si="2"/>
        <v>0</v>
      </c>
      <c r="G35" s="121">
        <f t="shared" si="2"/>
        <v>0</v>
      </c>
      <c r="H35" s="121">
        <f t="shared" si="2"/>
        <v>0</v>
      </c>
      <c r="I35" s="121">
        <f t="shared" si="2"/>
        <v>0</v>
      </c>
      <c r="J35" s="121">
        <f t="shared" si="2"/>
        <v>0</v>
      </c>
    </row>
    <row r="36" spans="2:10" ht="13.5" thickBot="1">
      <c r="B36" s="8"/>
      <c r="C36" s="130"/>
      <c r="D36" s="130"/>
      <c r="E36" s="130"/>
      <c r="F36" s="130"/>
      <c r="G36" s="130"/>
      <c r="H36" s="132"/>
      <c r="I36" s="132"/>
      <c r="J36" s="132"/>
    </row>
    <row r="37" spans="2:10" ht="13.5" thickBot="1">
      <c r="B37" s="10" t="s">
        <v>104</v>
      </c>
      <c r="C37" s="131">
        <f aca="true" t="shared" si="3" ref="C37:J37">C7-C35</f>
        <v>0</v>
      </c>
      <c r="D37" s="131">
        <f t="shared" si="3"/>
        <v>0</v>
      </c>
      <c r="E37" s="131">
        <f t="shared" si="3"/>
        <v>0</v>
      </c>
      <c r="F37" s="131">
        <f t="shared" si="3"/>
        <v>0</v>
      </c>
      <c r="G37" s="131">
        <f t="shared" si="3"/>
        <v>0</v>
      </c>
      <c r="H37" s="131">
        <f t="shared" si="3"/>
        <v>0</v>
      </c>
      <c r="I37" s="131">
        <f t="shared" si="3"/>
        <v>0</v>
      </c>
      <c r="J37" s="131">
        <f t="shared" si="3"/>
        <v>0</v>
      </c>
    </row>
    <row r="38" spans="2:10" ht="12.75">
      <c r="B38" s="8"/>
      <c r="C38" s="110"/>
      <c r="D38" s="110"/>
      <c r="E38" s="110"/>
      <c r="F38" s="110"/>
      <c r="G38" s="115"/>
      <c r="H38" s="110"/>
      <c r="I38" s="110"/>
      <c r="J38" s="110"/>
    </row>
    <row r="39" spans="2:10" ht="13.5" thickBot="1">
      <c r="B39" s="68" t="s">
        <v>5</v>
      </c>
      <c r="C39" s="111"/>
      <c r="D39" s="111"/>
      <c r="E39" s="111"/>
      <c r="F39" s="111"/>
      <c r="G39" s="119"/>
      <c r="H39" s="111"/>
      <c r="I39" s="111"/>
      <c r="J39" s="111"/>
    </row>
    <row r="40" spans="2:10" ht="12.75">
      <c r="B40" s="66" t="s">
        <v>105</v>
      </c>
      <c r="C40" s="124">
        <v>0</v>
      </c>
      <c r="D40" s="124">
        <f aca="true" t="shared" si="4" ref="D40:J40">C56</f>
        <v>0</v>
      </c>
      <c r="E40" s="124">
        <f t="shared" si="4"/>
        <v>0</v>
      </c>
      <c r="F40" s="124">
        <f t="shared" si="4"/>
        <v>0</v>
      </c>
      <c r="G40" s="124">
        <f t="shared" si="4"/>
        <v>0</v>
      </c>
      <c r="H40" s="124">
        <f t="shared" si="4"/>
        <v>0</v>
      </c>
      <c r="I40" s="124">
        <f t="shared" si="4"/>
        <v>0</v>
      </c>
      <c r="J40" s="124">
        <f t="shared" si="4"/>
        <v>0</v>
      </c>
    </row>
    <row r="41" spans="2:10" ht="12.75">
      <c r="B41" s="66"/>
      <c r="C41" s="124"/>
      <c r="D41" s="124"/>
      <c r="E41" s="124"/>
      <c r="F41" s="124"/>
      <c r="G41" s="124"/>
      <c r="H41" s="124"/>
      <c r="I41" s="124"/>
      <c r="J41" s="124"/>
    </row>
    <row r="42" spans="2:10" ht="12.75">
      <c r="B42" s="66" t="s">
        <v>106</v>
      </c>
      <c r="C42" s="124">
        <f aca="true" t="shared" si="5" ref="C42:J42">C37</f>
        <v>0</v>
      </c>
      <c r="D42" s="124">
        <f t="shared" si="5"/>
        <v>0</v>
      </c>
      <c r="E42" s="124">
        <f t="shared" si="5"/>
        <v>0</v>
      </c>
      <c r="F42" s="124">
        <f t="shared" si="5"/>
        <v>0</v>
      </c>
      <c r="G42" s="124">
        <f t="shared" si="5"/>
        <v>0</v>
      </c>
      <c r="H42" s="124">
        <f t="shared" si="5"/>
        <v>0</v>
      </c>
      <c r="I42" s="124">
        <f t="shared" si="5"/>
        <v>0</v>
      </c>
      <c r="J42" s="124">
        <f t="shared" si="5"/>
        <v>0</v>
      </c>
    </row>
    <row r="43" spans="2:10" ht="12.75">
      <c r="B43" s="66" t="s">
        <v>114</v>
      </c>
      <c r="C43" s="124">
        <f aca="true" t="shared" si="6" ref="C43:J43">C14</f>
        <v>0</v>
      </c>
      <c r="D43" s="124">
        <f t="shared" si="6"/>
        <v>0</v>
      </c>
      <c r="E43" s="124">
        <f t="shared" si="6"/>
        <v>0</v>
      </c>
      <c r="F43" s="124">
        <f t="shared" si="6"/>
        <v>0</v>
      </c>
      <c r="G43" s="124">
        <f t="shared" si="6"/>
        <v>0</v>
      </c>
      <c r="H43" s="124">
        <f t="shared" si="6"/>
        <v>0</v>
      </c>
      <c r="I43" s="124">
        <f t="shared" si="6"/>
        <v>0</v>
      </c>
      <c r="J43" s="124">
        <f t="shared" si="6"/>
        <v>0</v>
      </c>
    </row>
    <row r="44" spans="2:10" s="6" customFormat="1" ht="12.75">
      <c r="B44" s="66" t="s">
        <v>163</v>
      </c>
      <c r="C44" s="124"/>
      <c r="D44" s="124"/>
      <c r="E44" s="124"/>
      <c r="F44" s="124"/>
      <c r="G44" s="124"/>
      <c r="H44" s="124"/>
      <c r="I44" s="124"/>
      <c r="J44" s="124"/>
    </row>
    <row r="45" spans="2:10" ht="12.75">
      <c r="B45" s="66" t="s">
        <v>115</v>
      </c>
      <c r="C45" s="124"/>
      <c r="D45" s="124"/>
      <c r="E45" s="124"/>
      <c r="F45" s="124"/>
      <c r="G45" s="124"/>
      <c r="H45" s="124"/>
      <c r="I45" s="124"/>
      <c r="J45" s="124"/>
    </row>
    <row r="46" spans="2:10" ht="12.75">
      <c r="B46" s="69" t="s">
        <v>164</v>
      </c>
      <c r="C46" s="124"/>
      <c r="D46" s="124"/>
      <c r="E46" s="124"/>
      <c r="F46" s="124"/>
      <c r="G46" s="124"/>
      <c r="H46" s="124"/>
      <c r="I46" s="124"/>
      <c r="J46" s="124"/>
    </row>
    <row r="47" spans="2:10" ht="12.75">
      <c r="B47" s="69" t="s">
        <v>116</v>
      </c>
      <c r="C47" s="124"/>
      <c r="D47" s="124"/>
      <c r="E47" s="124"/>
      <c r="F47" s="124"/>
      <c r="G47" s="124"/>
      <c r="H47" s="121"/>
      <c r="I47" s="124"/>
      <c r="J47" s="124"/>
    </row>
    <row r="48" spans="2:10" ht="12.75">
      <c r="B48" s="69" t="s">
        <v>117</v>
      </c>
      <c r="C48" s="124"/>
      <c r="D48" s="124"/>
      <c r="E48" s="124"/>
      <c r="F48" s="124"/>
      <c r="G48" s="124"/>
      <c r="H48" s="128"/>
      <c r="I48" s="124"/>
      <c r="J48" s="124"/>
    </row>
    <row r="49" spans="3:10" ht="13.5" thickBot="1">
      <c r="C49" s="111"/>
      <c r="D49" s="111"/>
      <c r="E49" s="111"/>
      <c r="F49" s="111"/>
      <c r="G49" s="119"/>
      <c r="H49" s="111"/>
      <c r="I49" s="111"/>
      <c r="J49" s="111"/>
    </row>
    <row r="50" spans="2:10" ht="13.5" thickBot="1">
      <c r="B50" s="2" t="s">
        <v>112</v>
      </c>
      <c r="C50" s="129">
        <f>SUM(C40:C49)</f>
        <v>0</v>
      </c>
      <c r="D50" s="129">
        <f aca="true" t="shared" si="7" ref="D50:J50">SUM(D40:D49)</f>
        <v>0</v>
      </c>
      <c r="E50" s="129">
        <f t="shared" si="7"/>
        <v>0</v>
      </c>
      <c r="F50" s="129">
        <f t="shared" si="7"/>
        <v>0</v>
      </c>
      <c r="G50" s="129">
        <f t="shared" si="7"/>
        <v>0</v>
      </c>
      <c r="H50" s="129">
        <f t="shared" si="7"/>
        <v>0</v>
      </c>
      <c r="I50" s="129">
        <f t="shared" si="7"/>
        <v>0</v>
      </c>
      <c r="J50" s="129">
        <f t="shared" si="7"/>
        <v>0</v>
      </c>
    </row>
    <row r="51" spans="3:10" ht="12.75">
      <c r="C51" s="111"/>
      <c r="D51" s="111"/>
      <c r="E51" s="111"/>
      <c r="F51" s="111"/>
      <c r="G51" s="118"/>
      <c r="H51" s="111"/>
      <c r="I51" s="111"/>
      <c r="J51" s="111"/>
    </row>
    <row r="52" spans="2:10" ht="12.75">
      <c r="B52" s="67" t="s">
        <v>118</v>
      </c>
      <c r="C52" s="125"/>
      <c r="D52" s="125"/>
      <c r="E52" s="125"/>
      <c r="F52" s="125"/>
      <c r="G52" s="125"/>
      <c r="H52" s="125"/>
      <c r="I52" s="125"/>
      <c r="J52" s="125"/>
    </row>
    <row r="53" spans="2:10" ht="12.75">
      <c r="B53" s="67" t="s">
        <v>119</v>
      </c>
      <c r="C53" s="123"/>
      <c r="D53" s="125"/>
      <c r="E53" s="125"/>
      <c r="F53" s="125"/>
      <c r="G53" s="125"/>
      <c r="H53" s="125"/>
      <c r="I53" s="125"/>
      <c r="J53" s="125"/>
    </row>
    <row r="54" spans="2:10" ht="12.75">
      <c r="B54" s="67" t="s">
        <v>130</v>
      </c>
      <c r="C54" s="126"/>
      <c r="D54" s="127"/>
      <c r="E54" s="127"/>
      <c r="F54" s="127"/>
      <c r="G54" s="127"/>
      <c r="H54" s="127"/>
      <c r="I54" s="127"/>
      <c r="J54" s="127"/>
    </row>
    <row r="55" spans="2:10" ht="13.5" thickBot="1">
      <c r="B55" s="66"/>
      <c r="C55" s="151"/>
      <c r="D55" s="151"/>
      <c r="E55" s="151"/>
      <c r="F55" s="151"/>
      <c r="G55" s="151"/>
      <c r="H55" s="151"/>
      <c r="I55" s="151"/>
      <c r="J55" s="151"/>
    </row>
    <row r="56" spans="2:10" ht="13.5" thickBot="1">
      <c r="B56" s="71" t="s">
        <v>107</v>
      </c>
      <c r="C56" s="129">
        <f>SUM(C50:C55)</f>
        <v>0</v>
      </c>
      <c r="D56" s="129">
        <f aca="true" t="shared" si="8" ref="D56:J56">SUM(D50:D55)</f>
        <v>0</v>
      </c>
      <c r="E56" s="129">
        <f t="shared" si="8"/>
        <v>0</v>
      </c>
      <c r="F56" s="129">
        <f t="shared" si="8"/>
        <v>0</v>
      </c>
      <c r="G56" s="129">
        <f t="shared" si="8"/>
        <v>0</v>
      </c>
      <c r="H56" s="129">
        <f t="shared" si="8"/>
        <v>0</v>
      </c>
      <c r="I56" s="129">
        <f t="shared" si="8"/>
        <v>0</v>
      </c>
      <c r="J56" s="129">
        <f t="shared" si="8"/>
        <v>0</v>
      </c>
    </row>
    <row r="57" spans="2:10" ht="12.75">
      <c r="B57" s="152"/>
      <c r="C57" s="111"/>
      <c r="D57" s="111"/>
      <c r="E57" s="111"/>
      <c r="F57" s="111"/>
      <c r="G57" s="119"/>
      <c r="H57" s="111"/>
      <c r="I57" s="111"/>
      <c r="J57" s="111"/>
    </row>
    <row r="58" spans="2:10" ht="12.75">
      <c r="B58" s="66" t="s">
        <v>166</v>
      </c>
      <c r="C58" s="124">
        <f>SUM(C18:C20)</f>
        <v>0</v>
      </c>
      <c r="D58" s="124">
        <f aca="true" t="shared" si="9" ref="D58:J58">SUM(D18:D20)</f>
        <v>0</v>
      </c>
      <c r="E58" s="124">
        <f t="shared" si="9"/>
        <v>0</v>
      </c>
      <c r="F58" s="124">
        <f t="shared" si="9"/>
        <v>0</v>
      </c>
      <c r="G58" s="124">
        <f t="shared" si="9"/>
        <v>0</v>
      </c>
      <c r="H58" s="124">
        <f t="shared" si="9"/>
        <v>0</v>
      </c>
      <c r="I58" s="124">
        <f t="shared" si="9"/>
        <v>0</v>
      </c>
      <c r="J58" s="124">
        <f t="shared" si="9"/>
        <v>0</v>
      </c>
    </row>
    <row r="59" spans="2:10" ht="12.75">
      <c r="B59" s="66" t="s">
        <v>167</v>
      </c>
      <c r="C59" s="124">
        <f>-SUM(C52:C54)</f>
        <v>0</v>
      </c>
      <c r="D59" s="124">
        <f aca="true" t="shared" si="10" ref="D59:J59">-SUM(D52:D54)</f>
        <v>0</v>
      </c>
      <c r="E59" s="124">
        <f t="shared" si="10"/>
        <v>0</v>
      </c>
      <c r="F59" s="124">
        <f t="shared" si="10"/>
        <v>0</v>
      </c>
      <c r="G59" s="124">
        <f t="shared" si="10"/>
        <v>0</v>
      </c>
      <c r="H59" s="124">
        <f t="shared" si="10"/>
        <v>0</v>
      </c>
      <c r="I59" s="124">
        <f t="shared" si="10"/>
        <v>0</v>
      </c>
      <c r="J59" s="124">
        <f t="shared" si="10"/>
        <v>0</v>
      </c>
    </row>
    <row r="60" spans="2:10" ht="13.5" thickBot="1">
      <c r="B60" s="10" t="s">
        <v>165</v>
      </c>
      <c r="C60" s="151">
        <f>SUM(C58:C59)</f>
        <v>0</v>
      </c>
      <c r="D60" s="151">
        <f aca="true" t="shared" si="11" ref="D60:J60">SUM(D58:D59)</f>
        <v>0</v>
      </c>
      <c r="E60" s="151">
        <f t="shared" si="11"/>
        <v>0</v>
      </c>
      <c r="F60" s="151">
        <f t="shared" si="11"/>
        <v>0</v>
      </c>
      <c r="G60" s="151">
        <f t="shared" si="11"/>
        <v>0</v>
      </c>
      <c r="H60" s="151">
        <f t="shared" si="11"/>
        <v>0</v>
      </c>
      <c r="I60" s="151">
        <f t="shared" si="11"/>
        <v>0</v>
      </c>
      <c r="J60" s="151">
        <f t="shared" si="11"/>
        <v>0</v>
      </c>
    </row>
    <row r="61" spans="2:10" ht="13.5" thickBot="1">
      <c r="B61" s="70" t="s">
        <v>108</v>
      </c>
      <c r="C61" s="153" t="e">
        <f>C50/C60</f>
        <v>#DIV/0!</v>
      </c>
      <c r="D61" s="153" t="e">
        <f aca="true" t="shared" si="12" ref="D61:J61">D50/D60</f>
        <v>#DIV/0!</v>
      </c>
      <c r="E61" s="153" t="e">
        <f t="shared" si="12"/>
        <v>#DIV/0!</v>
      </c>
      <c r="F61" s="153" t="e">
        <f t="shared" si="12"/>
        <v>#DIV/0!</v>
      </c>
      <c r="G61" s="153" t="e">
        <f t="shared" si="12"/>
        <v>#DIV/0!</v>
      </c>
      <c r="H61" s="153" t="e">
        <f t="shared" si="12"/>
        <v>#DIV/0!</v>
      </c>
      <c r="I61" s="153" t="e">
        <f t="shared" si="12"/>
        <v>#DIV/0!</v>
      </c>
      <c r="J61" s="153" t="e">
        <f t="shared" si="12"/>
        <v>#DIV/0!</v>
      </c>
    </row>
    <row r="62" ht="12.75">
      <c r="G62" s="112"/>
    </row>
    <row r="63" ht="12.75">
      <c r="B63" s="11" t="s">
        <v>111</v>
      </c>
    </row>
    <row r="64" spans="1:2" ht="12.75">
      <c r="A64">
        <v>1</v>
      </c>
      <c r="B64" s="4"/>
    </row>
    <row r="65" spans="1:2" ht="12.75">
      <c r="A65">
        <v>2</v>
      </c>
      <c r="B65" s="4"/>
    </row>
    <row r="66" spans="1:2" ht="12.75">
      <c r="A66">
        <v>3</v>
      </c>
      <c r="B66" s="4"/>
    </row>
    <row r="67" spans="1:2" ht="12.75">
      <c r="A67">
        <v>4</v>
      </c>
      <c r="B67" s="4" t="s">
        <v>0</v>
      </c>
    </row>
    <row r="68" ht="12.75">
      <c r="B68" s="4" t="s">
        <v>0</v>
      </c>
    </row>
    <row r="69" ht="12.75">
      <c r="B69" s="4" t="s">
        <v>0</v>
      </c>
    </row>
  </sheetData>
  <printOptions/>
  <pageMargins left="0.75" right="0.75" top="0.75" bottom="0.5" header="0.5" footer="0.5"/>
  <pageSetup fitToHeight="1" fitToWidth="1" horizontalDpi="600" verticalDpi="600" orientation="portrait" scale="8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64"/>
  <sheetViews>
    <sheetView workbookViewId="0" topLeftCell="A1"/>
  </sheetViews>
  <sheetFormatPr defaultColWidth="8.8515625" defaultRowHeight="12.75"/>
  <cols>
    <col min="1" max="1" width="3.7109375" style="0" customWidth="1"/>
    <col min="2" max="2" width="6.140625" style="0" customWidth="1"/>
    <col min="3" max="3" width="10.28125" style="0" customWidth="1"/>
    <col min="4" max="4" width="1.1484375" style="0" customWidth="1"/>
    <col min="5" max="5" width="13.140625" style="0" customWidth="1"/>
    <col min="6" max="6" width="8.8515625" style="0" customWidth="1"/>
    <col min="7" max="7" width="9.421875" style="0" customWidth="1"/>
    <col min="8" max="8" width="8.140625" style="0" customWidth="1"/>
    <col min="9" max="9" width="15.28125" style="0" customWidth="1"/>
    <col min="10" max="10" width="8.28125" style="0" customWidth="1"/>
    <col min="11" max="11" width="4.7109375" style="0" customWidth="1"/>
    <col min="12" max="12" width="16.421875" style="0" customWidth="1"/>
    <col min="13" max="13" width="10.7109375" style="0" customWidth="1"/>
    <col min="14" max="14" width="12.140625" style="0" customWidth="1"/>
    <col min="15" max="15" width="10.140625" style="0" customWidth="1"/>
    <col min="17" max="17" width="2.7109375" style="0" customWidth="1"/>
    <col min="22" max="22" width="11.421875" style="0" customWidth="1"/>
    <col min="23" max="24" width="10.140625" style="0" bestFit="1" customWidth="1"/>
    <col min="25" max="25" width="10.421875" style="0" customWidth="1"/>
  </cols>
  <sheetData>
    <row r="1" spans="1:17" ht="14.25" thickBot="1" thickTop="1">
      <c r="A1" s="72" t="s">
        <v>173</v>
      </c>
      <c r="B1" s="39"/>
      <c r="C1" s="74"/>
      <c r="D1" s="74"/>
      <c r="E1" s="74"/>
      <c r="F1" s="75"/>
      <c r="G1" s="15" t="s">
        <v>6</v>
      </c>
      <c r="H1" s="76"/>
      <c r="I1" s="76"/>
      <c r="J1" s="10"/>
      <c r="K1" s="77"/>
      <c r="L1" s="15" t="s">
        <v>7</v>
      </c>
      <c r="M1" s="76"/>
      <c r="N1" s="76"/>
      <c r="O1" s="66"/>
      <c r="Q1" s="14"/>
    </row>
    <row r="2" spans="1:17" ht="14.25" thickBot="1" thickTop="1">
      <c r="A2" s="73"/>
      <c r="B2" s="78"/>
      <c r="C2" s="79"/>
      <c r="D2" s="79"/>
      <c r="E2" s="79"/>
      <c r="F2" s="80"/>
      <c r="G2" s="8"/>
      <c r="H2" s="8"/>
      <c r="I2" s="8"/>
      <c r="J2" s="8"/>
      <c r="K2" s="77"/>
      <c r="L2" s="8"/>
      <c r="M2" s="8"/>
      <c r="N2" s="8"/>
      <c r="O2" s="8"/>
      <c r="Q2" s="14"/>
    </row>
    <row r="3" spans="1:17" ht="13.5" thickTop="1">
      <c r="A3" s="8"/>
      <c r="B3" s="8"/>
      <c r="C3" s="8"/>
      <c r="D3" s="8"/>
      <c r="E3" s="8"/>
      <c r="F3" s="48" t="s">
        <v>8</v>
      </c>
      <c r="G3" s="8"/>
      <c r="H3" s="48" t="s">
        <v>8</v>
      </c>
      <c r="I3" s="8"/>
      <c r="J3" s="48" t="s">
        <v>8</v>
      </c>
      <c r="K3" s="77"/>
      <c r="L3" s="11" t="s">
        <v>9</v>
      </c>
      <c r="M3" s="48" t="s">
        <v>8</v>
      </c>
      <c r="N3" s="48"/>
      <c r="O3" s="48" t="s">
        <v>10</v>
      </c>
      <c r="Q3" s="14"/>
    </row>
    <row r="4" spans="1:17" ht="12.75">
      <c r="A4" s="8"/>
      <c r="B4" s="12"/>
      <c r="C4" s="8"/>
      <c r="D4" s="8"/>
      <c r="E4" s="8"/>
      <c r="F4" s="8" t="s">
        <v>11</v>
      </c>
      <c r="G4" s="8"/>
      <c r="H4" s="8" t="s">
        <v>11</v>
      </c>
      <c r="I4" s="8"/>
      <c r="J4" s="8" t="s">
        <v>11</v>
      </c>
      <c r="K4" s="77"/>
      <c r="L4" s="48" t="s">
        <v>12</v>
      </c>
      <c r="M4" s="48" t="s">
        <v>13</v>
      </c>
      <c r="N4" s="48"/>
      <c r="O4" s="48" t="s">
        <v>11</v>
      </c>
      <c r="Q4" s="14"/>
    </row>
    <row r="5" spans="1:17" ht="12.75">
      <c r="A5" s="8"/>
      <c r="B5" s="8"/>
      <c r="C5" s="18" t="s">
        <v>14</v>
      </c>
      <c r="D5" s="8"/>
      <c r="E5" s="18" t="s">
        <v>14</v>
      </c>
      <c r="F5" s="48">
        <f>C6</f>
        <v>2014</v>
      </c>
      <c r="G5" s="18" t="s">
        <v>14</v>
      </c>
      <c r="H5" s="48">
        <f>E6</f>
        <v>2015</v>
      </c>
      <c r="I5" s="18" t="s">
        <v>14</v>
      </c>
      <c r="J5" s="48">
        <f>G6</f>
        <v>2016</v>
      </c>
      <c r="K5" s="81"/>
      <c r="L5" s="48" t="s">
        <v>15</v>
      </c>
      <c r="M5" s="48" t="s">
        <v>16</v>
      </c>
      <c r="N5" s="18" t="s">
        <v>168</v>
      </c>
      <c r="O5" s="48">
        <f>L6</f>
        <v>2017</v>
      </c>
      <c r="Q5" s="14"/>
    </row>
    <row r="6" spans="1:17" ht="12.75">
      <c r="A6" s="8"/>
      <c r="B6" s="8"/>
      <c r="C6" s="18">
        <v>2014</v>
      </c>
      <c r="D6" s="18"/>
      <c r="E6" s="18">
        <f>C6+1</f>
        <v>2015</v>
      </c>
      <c r="F6" s="48" t="s">
        <v>17</v>
      </c>
      <c r="G6" s="19">
        <f>E6+1</f>
        <v>2016</v>
      </c>
      <c r="H6" s="48" t="s">
        <v>17</v>
      </c>
      <c r="I6" s="19">
        <f>G6+1</f>
        <v>2017</v>
      </c>
      <c r="J6" s="48" t="s">
        <v>17</v>
      </c>
      <c r="K6" s="81"/>
      <c r="L6" s="18">
        <f>I6</f>
        <v>2017</v>
      </c>
      <c r="M6" s="48" t="s">
        <v>17</v>
      </c>
      <c r="N6" s="18">
        <f>L6+1</f>
        <v>2018</v>
      </c>
      <c r="O6" s="48" t="s">
        <v>17</v>
      </c>
      <c r="Q6" s="14"/>
    </row>
    <row r="7" spans="1:17" ht="13.5" thickBot="1">
      <c r="A7" s="8"/>
      <c r="B7" s="79"/>
      <c r="C7" s="20" t="s">
        <v>2</v>
      </c>
      <c r="D7" s="20"/>
      <c r="E7" s="20" t="s">
        <v>2</v>
      </c>
      <c r="F7" s="82">
        <f>E6</f>
        <v>2015</v>
      </c>
      <c r="G7" s="20" t="s">
        <v>2</v>
      </c>
      <c r="H7" s="82">
        <f>G6</f>
        <v>2016</v>
      </c>
      <c r="I7" s="20" t="s">
        <v>2</v>
      </c>
      <c r="J7" s="82">
        <f>I6</f>
        <v>2017</v>
      </c>
      <c r="K7" s="83"/>
      <c r="L7" s="20" t="s">
        <v>18</v>
      </c>
      <c r="M7" s="82" t="s">
        <v>19</v>
      </c>
      <c r="N7" s="20" t="s">
        <v>2</v>
      </c>
      <c r="O7" s="82">
        <f>N6</f>
        <v>2018</v>
      </c>
      <c r="Q7" s="14"/>
    </row>
    <row r="8" spans="1:23" ht="13.5" thickTop="1">
      <c r="A8" s="8"/>
      <c r="B8" s="66"/>
      <c r="C8" s="66"/>
      <c r="D8" s="66"/>
      <c r="E8" s="66" t="s">
        <v>0</v>
      </c>
      <c r="F8" s="66"/>
      <c r="G8" s="66"/>
      <c r="H8" s="66"/>
      <c r="I8" s="84"/>
      <c r="J8" s="66"/>
      <c r="K8" s="85"/>
      <c r="L8" s="21"/>
      <c r="M8" s="66"/>
      <c r="N8" s="21"/>
      <c r="O8" s="66"/>
      <c r="Q8" s="22"/>
      <c r="R8" s="23"/>
      <c r="S8" s="23"/>
      <c r="T8" s="23"/>
      <c r="U8" s="23"/>
      <c r="V8" s="23"/>
      <c r="W8" s="47"/>
    </row>
    <row r="9" spans="1:25" ht="12.75">
      <c r="A9" s="8"/>
      <c r="B9" s="8" t="s">
        <v>20</v>
      </c>
      <c r="C9" s="145"/>
      <c r="D9" s="28"/>
      <c r="E9" s="145"/>
      <c r="F9" s="133" t="e">
        <f>(E9-C9)/C9</f>
        <v>#DIV/0!</v>
      </c>
      <c r="G9" s="145"/>
      <c r="H9" s="133" t="e">
        <f>(G9-E9)/E9</f>
        <v>#DIV/0!</v>
      </c>
      <c r="I9" s="145"/>
      <c r="J9" s="133" t="e">
        <f>(I9-G9)/G9</f>
        <v>#DIV/0!</v>
      </c>
      <c r="K9" s="86"/>
      <c r="L9" s="145">
        <f>I9</f>
        <v>0</v>
      </c>
      <c r="M9" s="133" t="e">
        <f>(N9-L9)/L9</f>
        <v>#DIV/0!</v>
      </c>
      <c r="N9" s="145">
        <f>L9*1.05</f>
        <v>0</v>
      </c>
      <c r="O9" s="134" t="e">
        <f>(N9-I9)/I9</f>
        <v>#DIV/0!</v>
      </c>
      <c r="P9" s="48"/>
      <c r="Q9" s="14"/>
      <c r="R9" s="23"/>
      <c r="S9" s="23"/>
      <c r="T9" s="23"/>
      <c r="U9" s="23"/>
      <c r="V9" s="23"/>
      <c r="W9" s="23"/>
      <c r="X9" s="23"/>
      <c r="Y9" s="47"/>
    </row>
    <row r="10" spans="1:25" ht="12.75">
      <c r="A10" s="8"/>
      <c r="B10" s="8" t="s">
        <v>21</v>
      </c>
      <c r="C10" s="145"/>
      <c r="D10" s="28"/>
      <c r="E10" s="145"/>
      <c r="F10" s="133" t="e">
        <f aca="true" t="shared" si="0" ref="F10:J20">(E10-C10)/C10</f>
        <v>#DIV/0!</v>
      </c>
      <c r="G10" s="145"/>
      <c r="H10" s="133" t="e">
        <f t="shared" si="0"/>
        <v>#DIV/0!</v>
      </c>
      <c r="I10" s="145"/>
      <c r="J10" s="133" t="e">
        <f t="shared" si="0"/>
        <v>#DIV/0!</v>
      </c>
      <c r="K10" s="86"/>
      <c r="L10" s="145">
        <f aca="true" t="shared" si="1" ref="L10:L16">I10</f>
        <v>0</v>
      </c>
      <c r="M10" s="133" t="e">
        <f aca="true" t="shared" si="2" ref="M10:M20">(N10-L10)/L10</f>
        <v>#DIV/0!</v>
      </c>
      <c r="N10" s="145">
        <f aca="true" t="shared" si="3" ref="N10:N20">L10*1.05</f>
        <v>0</v>
      </c>
      <c r="O10" s="134" t="e">
        <f aca="true" t="shared" si="4" ref="O10:O20">(N10-I10)/I10</f>
        <v>#DIV/0!</v>
      </c>
      <c r="P10" s="48"/>
      <c r="Q10" s="14"/>
      <c r="R10" s="23"/>
      <c r="S10" s="23"/>
      <c r="T10" s="23"/>
      <c r="U10" s="23"/>
      <c r="V10" s="23"/>
      <c r="W10" s="23"/>
      <c r="X10" s="23"/>
      <c r="Y10" s="47"/>
    </row>
    <row r="11" spans="1:25" ht="12.75">
      <c r="A11" s="8"/>
      <c r="B11" s="8" t="s">
        <v>22</v>
      </c>
      <c r="C11" s="145"/>
      <c r="D11" s="28"/>
      <c r="E11" s="145"/>
      <c r="F11" s="133" t="e">
        <f t="shared" si="0"/>
        <v>#DIV/0!</v>
      </c>
      <c r="G11" s="145"/>
      <c r="H11" s="133" t="e">
        <f t="shared" si="0"/>
        <v>#DIV/0!</v>
      </c>
      <c r="I11" s="145"/>
      <c r="J11" s="133" t="e">
        <f t="shared" si="0"/>
        <v>#DIV/0!</v>
      </c>
      <c r="K11" s="86"/>
      <c r="L11" s="145">
        <f t="shared" si="1"/>
        <v>0</v>
      </c>
      <c r="M11" s="133" t="e">
        <f t="shared" si="2"/>
        <v>#DIV/0!</v>
      </c>
      <c r="N11" s="145">
        <f t="shared" si="3"/>
        <v>0</v>
      </c>
      <c r="O11" s="134" t="e">
        <f t="shared" si="4"/>
        <v>#DIV/0!</v>
      </c>
      <c r="Q11" s="14"/>
      <c r="R11" s="23"/>
      <c r="S11" s="23"/>
      <c r="T11" s="23"/>
      <c r="U11" s="23"/>
      <c r="V11" s="23"/>
      <c r="W11" s="23"/>
      <c r="X11" s="23"/>
      <c r="Y11" s="47"/>
    </row>
    <row r="12" spans="1:25" ht="12.75">
      <c r="A12" s="8"/>
      <c r="B12" s="8" t="s">
        <v>23</v>
      </c>
      <c r="C12" s="145"/>
      <c r="D12" s="28"/>
      <c r="E12" s="145"/>
      <c r="F12" s="133" t="e">
        <f t="shared" si="0"/>
        <v>#DIV/0!</v>
      </c>
      <c r="G12" s="145"/>
      <c r="H12" s="133" t="e">
        <f t="shared" si="0"/>
        <v>#DIV/0!</v>
      </c>
      <c r="I12" s="145"/>
      <c r="J12" s="133" t="e">
        <f t="shared" si="0"/>
        <v>#DIV/0!</v>
      </c>
      <c r="K12" s="86"/>
      <c r="L12" s="145">
        <f t="shared" si="1"/>
        <v>0</v>
      </c>
      <c r="M12" s="133" t="e">
        <f t="shared" si="2"/>
        <v>#DIV/0!</v>
      </c>
      <c r="N12" s="145">
        <f t="shared" si="3"/>
        <v>0</v>
      </c>
      <c r="O12" s="134" t="e">
        <f t="shared" si="4"/>
        <v>#DIV/0!</v>
      </c>
      <c r="Q12" s="14"/>
      <c r="R12" s="23"/>
      <c r="S12" s="23"/>
      <c r="T12" s="23"/>
      <c r="U12" s="23"/>
      <c r="V12" s="23"/>
      <c r="W12" s="23"/>
      <c r="X12" s="23"/>
      <c r="Y12" s="47"/>
    </row>
    <row r="13" spans="1:25" ht="12.75">
      <c r="A13" s="8"/>
      <c r="B13" s="8" t="s">
        <v>24</v>
      </c>
      <c r="C13" s="145"/>
      <c r="D13" s="28"/>
      <c r="E13" s="145"/>
      <c r="F13" s="133" t="e">
        <f t="shared" si="0"/>
        <v>#DIV/0!</v>
      </c>
      <c r="G13" s="145"/>
      <c r="H13" s="133" t="e">
        <f t="shared" si="0"/>
        <v>#DIV/0!</v>
      </c>
      <c r="I13" s="145"/>
      <c r="J13" s="133" t="e">
        <f t="shared" si="0"/>
        <v>#DIV/0!</v>
      </c>
      <c r="K13" s="86"/>
      <c r="L13" s="145">
        <f t="shared" si="1"/>
        <v>0</v>
      </c>
      <c r="M13" s="133" t="e">
        <f t="shared" si="2"/>
        <v>#DIV/0!</v>
      </c>
      <c r="N13" s="145">
        <f t="shared" si="3"/>
        <v>0</v>
      </c>
      <c r="O13" s="134" t="e">
        <f t="shared" si="4"/>
        <v>#DIV/0!</v>
      </c>
      <c r="Q13" s="14"/>
      <c r="R13" s="23"/>
      <c r="S13" s="23"/>
      <c r="T13" s="23"/>
      <c r="U13" s="23"/>
      <c r="V13" s="23"/>
      <c r="W13" s="23"/>
      <c r="X13" s="23"/>
      <c r="Y13" s="47"/>
    </row>
    <row r="14" spans="1:25" ht="12.75">
      <c r="A14" s="8"/>
      <c r="B14" s="8" t="s">
        <v>25</v>
      </c>
      <c r="C14" s="145"/>
      <c r="D14" s="28"/>
      <c r="E14" s="145"/>
      <c r="F14" s="133" t="e">
        <f t="shared" si="0"/>
        <v>#DIV/0!</v>
      </c>
      <c r="G14" s="145"/>
      <c r="H14" s="133" t="e">
        <f t="shared" si="0"/>
        <v>#DIV/0!</v>
      </c>
      <c r="I14" s="145"/>
      <c r="J14" s="133" t="e">
        <f t="shared" si="0"/>
        <v>#DIV/0!</v>
      </c>
      <c r="K14" s="86"/>
      <c r="L14" s="145">
        <f t="shared" si="1"/>
        <v>0</v>
      </c>
      <c r="M14" s="133" t="e">
        <f t="shared" si="2"/>
        <v>#DIV/0!</v>
      </c>
      <c r="N14" s="145">
        <f t="shared" si="3"/>
        <v>0</v>
      </c>
      <c r="O14" s="134" t="e">
        <f t="shared" si="4"/>
        <v>#DIV/0!</v>
      </c>
      <c r="Q14" s="14"/>
      <c r="R14" s="23"/>
      <c r="S14" s="23"/>
      <c r="T14" s="23"/>
      <c r="U14" s="23"/>
      <c r="V14" s="23"/>
      <c r="W14" s="23"/>
      <c r="X14" s="23"/>
      <c r="Y14" s="47"/>
    </row>
    <row r="15" spans="1:25" ht="12.75">
      <c r="A15" s="8"/>
      <c r="B15" s="8" t="s">
        <v>26</v>
      </c>
      <c r="C15" s="145"/>
      <c r="D15" s="28"/>
      <c r="E15" s="145"/>
      <c r="F15" s="133" t="e">
        <f t="shared" si="0"/>
        <v>#DIV/0!</v>
      </c>
      <c r="G15" s="145"/>
      <c r="H15" s="133" t="e">
        <f t="shared" si="0"/>
        <v>#DIV/0!</v>
      </c>
      <c r="I15" s="145"/>
      <c r="J15" s="133" t="e">
        <f t="shared" si="0"/>
        <v>#DIV/0!</v>
      </c>
      <c r="K15" s="86"/>
      <c r="L15" s="145">
        <f t="shared" si="1"/>
        <v>0</v>
      </c>
      <c r="M15" s="133" t="e">
        <f t="shared" si="2"/>
        <v>#DIV/0!</v>
      </c>
      <c r="N15" s="145">
        <f t="shared" si="3"/>
        <v>0</v>
      </c>
      <c r="O15" s="134" t="e">
        <f t="shared" si="4"/>
        <v>#DIV/0!</v>
      </c>
      <c r="Q15" s="14"/>
      <c r="R15" s="23"/>
      <c r="S15" s="23"/>
      <c r="T15" s="23"/>
      <c r="U15" s="23"/>
      <c r="V15" s="23"/>
      <c r="W15" s="23"/>
      <c r="X15" s="23"/>
      <c r="Y15" s="47"/>
    </row>
    <row r="16" spans="1:25" ht="12.75">
      <c r="A16" s="8"/>
      <c r="B16" s="8" t="s">
        <v>27</v>
      </c>
      <c r="C16" s="145"/>
      <c r="D16" s="28"/>
      <c r="E16" s="145"/>
      <c r="F16" s="133" t="e">
        <f t="shared" si="0"/>
        <v>#DIV/0!</v>
      </c>
      <c r="G16" s="145"/>
      <c r="H16" s="133" t="e">
        <f t="shared" si="0"/>
        <v>#DIV/0!</v>
      </c>
      <c r="I16" s="145"/>
      <c r="J16" s="133" t="e">
        <f t="shared" si="0"/>
        <v>#DIV/0!</v>
      </c>
      <c r="K16" s="86"/>
      <c r="L16" s="145">
        <f t="shared" si="1"/>
        <v>0</v>
      </c>
      <c r="M16" s="133" t="e">
        <f t="shared" si="2"/>
        <v>#DIV/0!</v>
      </c>
      <c r="N16" s="145">
        <f t="shared" si="3"/>
        <v>0</v>
      </c>
      <c r="O16" s="134" t="e">
        <f t="shared" si="4"/>
        <v>#DIV/0!</v>
      </c>
      <c r="Q16" s="14"/>
      <c r="R16" s="23"/>
      <c r="S16" s="23"/>
      <c r="T16" s="23"/>
      <c r="U16" s="23"/>
      <c r="V16" s="23"/>
      <c r="W16" s="23"/>
      <c r="X16" s="23"/>
      <c r="Y16" s="47"/>
    </row>
    <row r="17" spans="1:25" ht="12.75">
      <c r="A17" s="8"/>
      <c r="B17" s="8" t="s">
        <v>28</v>
      </c>
      <c r="C17" s="145"/>
      <c r="D17" s="28"/>
      <c r="E17" s="145"/>
      <c r="F17" s="133" t="e">
        <f t="shared" si="0"/>
        <v>#DIV/0!</v>
      </c>
      <c r="G17" s="145"/>
      <c r="H17" s="133" t="e">
        <f t="shared" si="0"/>
        <v>#DIV/0!</v>
      </c>
      <c r="I17" s="145"/>
      <c r="J17" s="133" t="e">
        <f t="shared" si="0"/>
        <v>#DIV/0!</v>
      </c>
      <c r="K17" s="86"/>
      <c r="L17" s="145"/>
      <c r="M17" s="133" t="e">
        <f t="shared" si="2"/>
        <v>#DIV/0!</v>
      </c>
      <c r="N17" s="145">
        <f t="shared" si="3"/>
        <v>0</v>
      </c>
      <c r="O17" s="134" t="e">
        <f t="shared" si="4"/>
        <v>#DIV/0!</v>
      </c>
      <c r="Q17" s="14"/>
      <c r="R17" s="23"/>
      <c r="S17" s="23"/>
      <c r="T17" s="23"/>
      <c r="U17" s="23"/>
      <c r="V17" s="23"/>
      <c r="W17" s="23"/>
      <c r="X17" s="23"/>
      <c r="Y17" s="47"/>
    </row>
    <row r="18" spans="1:25" ht="12.75">
      <c r="A18" s="8"/>
      <c r="B18" s="8" t="s">
        <v>29</v>
      </c>
      <c r="C18" s="145"/>
      <c r="D18" s="28"/>
      <c r="E18" s="145"/>
      <c r="F18" s="133" t="e">
        <f t="shared" si="0"/>
        <v>#DIV/0!</v>
      </c>
      <c r="G18" s="145"/>
      <c r="H18" s="133" t="e">
        <f t="shared" si="0"/>
        <v>#DIV/0!</v>
      </c>
      <c r="I18" s="145"/>
      <c r="J18" s="133" t="e">
        <f t="shared" si="0"/>
        <v>#DIV/0!</v>
      </c>
      <c r="K18" s="86"/>
      <c r="L18" s="145"/>
      <c r="M18" s="133" t="e">
        <f t="shared" si="2"/>
        <v>#DIV/0!</v>
      </c>
      <c r="N18" s="145">
        <f t="shared" si="3"/>
        <v>0</v>
      </c>
      <c r="O18" s="134" t="e">
        <f t="shared" si="4"/>
        <v>#DIV/0!</v>
      </c>
      <c r="Q18" s="14"/>
      <c r="R18" s="23"/>
      <c r="S18" s="23"/>
      <c r="T18" s="23"/>
      <c r="U18" s="23"/>
      <c r="V18" s="23"/>
      <c r="W18" s="23"/>
      <c r="X18" s="23"/>
      <c r="Y18" s="47"/>
    </row>
    <row r="19" spans="1:25" ht="12.75">
      <c r="A19" s="8"/>
      <c r="B19" s="8" t="s">
        <v>30</v>
      </c>
      <c r="C19" s="145"/>
      <c r="D19" s="28"/>
      <c r="E19" s="145"/>
      <c r="F19" s="133" t="e">
        <f t="shared" si="0"/>
        <v>#DIV/0!</v>
      </c>
      <c r="G19" s="145"/>
      <c r="H19" s="133" t="e">
        <f t="shared" si="0"/>
        <v>#DIV/0!</v>
      </c>
      <c r="I19" s="145"/>
      <c r="J19" s="133" t="e">
        <f t="shared" si="0"/>
        <v>#DIV/0!</v>
      </c>
      <c r="K19" s="86"/>
      <c r="L19" s="145"/>
      <c r="M19" s="133" t="e">
        <f t="shared" si="2"/>
        <v>#DIV/0!</v>
      </c>
      <c r="N19" s="145">
        <f t="shared" si="3"/>
        <v>0</v>
      </c>
      <c r="O19" s="134" t="e">
        <f t="shared" si="4"/>
        <v>#DIV/0!</v>
      </c>
      <c r="Q19" s="14"/>
      <c r="R19" s="23"/>
      <c r="S19" s="23"/>
      <c r="T19" s="23"/>
      <c r="U19" s="23"/>
      <c r="V19" s="23"/>
      <c r="W19" s="23"/>
      <c r="X19" s="23"/>
      <c r="Y19" s="47"/>
    </row>
    <row r="20" spans="1:25" ht="12.75">
      <c r="A20" s="8"/>
      <c r="B20" s="8" t="s">
        <v>31</v>
      </c>
      <c r="C20" s="145"/>
      <c r="D20" s="28"/>
      <c r="E20" s="145"/>
      <c r="F20" s="133" t="e">
        <f t="shared" si="0"/>
        <v>#DIV/0!</v>
      </c>
      <c r="G20" s="145"/>
      <c r="H20" s="133" t="e">
        <f t="shared" si="0"/>
        <v>#DIV/0!</v>
      </c>
      <c r="I20" s="145"/>
      <c r="J20" s="133" t="e">
        <f t="shared" si="0"/>
        <v>#DIV/0!</v>
      </c>
      <c r="K20" s="86"/>
      <c r="L20" s="145"/>
      <c r="M20" s="133" t="e">
        <f t="shared" si="2"/>
        <v>#DIV/0!</v>
      </c>
      <c r="N20" s="145">
        <f t="shared" si="3"/>
        <v>0</v>
      </c>
      <c r="O20" s="134" t="e">
        <f t="shared" si="4"/>
        <v>#DIV/0!</v>
      </c>
      <c r="Q20" s="14"/>
      <c r="T20" s="23"/>
      <c r="U20" s="23"/>
      <c r="V20" s="23"/>
      <c r="W20" s="23"/>
      <c r="X20" s="23"/>
      <c r="Y20" s="47"/>
    </row>
    <row r="21" spans="1:17" ht="13.5" thickBot="1">
      <c r="A21" s="8"/>
      <c r="B21" s="8"/>
      <c r="C21" s="88"/>
      <c r="D21" s="88"/>
      <c r="E21" s="88"/>
      <c r="F21" s="76"/>
      <c r="G21" s="88"/>
      <c r="H21" s="89"/>
      <c r="I21" s="88"/>
      <c r="J21" s="89"/>
      <c r="K21" s="90"/>
      <c r="L21" s="88"/>
      <c r="M21" s="88"/>
      <c r="N21" s="88"/>
      <c r="O21" s="76"/>
      <c r="Q21" s="14"/>
    </row>
    <row r="22" spans="1:17" ht="13.5" thickTop="1">
      <c r="A22" s="8"/>
      <c r="B22" s="8"/>
      <c r="C22" s="8"/>
      <c r="D22" s="8"/>
      <c r="E22" s="8"/>
      <c r="F22" s="48" t="s">
        <v>8</v>
      </c>
      <c r="G22" s="8"/>
      <c r="H22" s="48" t="s">
        <v>8</v>
      </c>
      <c r="I22" s="8"/>
      <c r="J22" s="48" t="s">
        <v>8</v>
      </c>
      <c r="K22" s="77"/>
      <c r="L22" s="11" t="s">
        <v>9</v>
      </c>
      <c r="M22" s="48" t="s">
        <v>8</v>
      </c>
      <c r="N22" s="48"/>
      <c r="O22" s="48" t="s">
        <v>10</v>
      </c>
      <c r="Q22" s="14"/>
    </row>
    <row r="23" spans="1:17" ht="12.75">
      <c r="A23" s="8"/>
      <c r="B23" s="8"/>
      <c r="C23" s="8"/>
      <c r="D23" s="8"/>
      <c r="E23" s="8"/>
      <c r="F23" s="8" t="s">
        <v>11</v>
      </c>
      <c r="G23" s="8"/>
      <c r="H23" s="8" t="s">
        <v>11</v>
      </c>
      <c r="I23" s="8"/>
      <c r="J23" s="8" t="s">
        <v>11</v>
      </c>
      <c r="K23" s="77"/>
      <c r="L23" s="48" t="s">
        <v>12</v>
      </c>
      <c r="M23" s="48" t="s">
        <v>13</v>
      </c>
      <c r="N23" s="48"/>
      <c r="O23" s="48" t="s">
        <v>11</v>
      </c>
      <c r="Q23" s="14"/>
    </row>
    <row r="24" spans="1:17" ht="12.75">
      <c r="A24" s="8"/>
      <c r="B24" s="8"/>
      <c r="C24" s="18" t="str">
        <f>C5</f>
        <v>ACTUAL</v>
      </c>
      <c r="D24" s="8"/>
      <c r="E24" s="18" t="str">
        <f aca="true" t="shared" si="5" ref="E24:J24">E5</f>
        <v>ACTUAL</v>
      </c>
      <c r="F24" s="48">
        <f t="shared" si="5"/>
        <v>2014</v>
      </c>
      <c r="G24" s="18" t="str">
        <f t="shared" si="5"/>
        <v>ACTUAL</v>
      </c>
      <c r="H24" s="48">
        <f t="shared" si="5"/>
        <v>2015</v>
      </c>
      <c r="I24" s="18" t="str">
        <f t="shared" si="5"/>
        <v>ACTUAL</v>
      </c>
      <c r="J24" s="48">
        <f t="shared" si="5"/>
        <v>2016</v>
      </c>
      <c r="K24" s="81"/>
      <c r="L24" s="18" t="str">
        <f>L5</f>
        <v>(Hurricane)</v>
      </c>
      <c r="M24" s="48" t="s">
        <v>16</v>
      </c>
      <c r="N24" s="18" t="str">
        <f>N5</f>
        <v>PROJ'D</v>
      </c>
      <c r="O24" s="48">
        <f>O5</f>
        <v>2017</v>
      </c>
      <c r="Q24" s="14"/>
    </row>
    <row r="25" spans="1:25" ht="12.75">
      <c r="A25" s="8"/>
      <c r="B25" s="8"/>
      <c r="C25" s="18">
        <f>C6</f>
        <v>2014</v>
      </c>
      <c r="D25" s="18"/>
      <c r="E25" s="18">
        <f>E6</f>
        <v>2015</v>
      </c>
      <c r="F25" s="48" t="s">
        <v>17</v>
      </c>
      <c r="G25" s="18">
        <f>G6</f>
        <v>2016</v>
      </c>
      <c r="H25" s="48" t="s">
        <v>17</v>
      </c>
      <c r="I25" s="18">
        <f>I6</f>
        <v>2017</v>
      </c>
      <c r="J25" s="48" t="s">
        <v>17</v>
      </c>
      <c r="K25" s="81"/>
      <c r="L25" s="18">
        <f>L6</f>
        <v>2017</v>
      </c>
      <c r="M25" s="48" t="s">
        <v>17</v>
      </c>
      <c r="N25" s="18">
        <f>N6</f>
        <v>2018</v>
      </c>
      <c r="O25" s="48" t="s">
        <v>17</v>
      </c>
      <c r="Q25" s="14"/>
      <c r="X25" s="47"/>
      <c r="Y25" s="47"/>
    </row>
    <row r="26" spans="1:25" ht="13.5" thickBot="1">
      <c r="A26" s="8"/>
      <c r="B26" s="79"/>
      <c r="C26" s="20" t="s">
        <v>2</v>
      </c>
      <c r="D26" s="20"/>
      <c r="E26" s="20" t="s">
        <v>2</v>
      </c>
      <c r="F26" s="82">
        <f>F7</f>
        <v>2015</v>
      </c>
      <c r="G26" s="20" t="s">
        <v>2</v>
      </c>
      <c r="H26" s="82">
        <f>H7</f>
        <v>2016</v>
      </c>
      <c r="I26" s="20" t="s">
        <v>2</v>
      </c>
      <c r="J26" s="82">
        <f>J7</f>
        <v>2017</v>
      </c>
      <c r="K26" s="83"/>
      <c r="L26" s="20" t="s">
        <v>2</v>
      </c>
      <c r="M26" s="82" t="s">
        <v>19</v>
      </c>
      <c r="N26" s="20" t="s">
        <v>2</v>
      </c>
      <c r="O26" s="82">
        <f>O7</f>
        <v>2018</v>
      </c>
      <c r="Q26" s="14"/>
      <c r="Y26" s="47"/>
    </row>
    <row r="27" spans="1:25" ht="13.5" thickTop="1">
      <c r="A27" s="8"/>
      <c r="B27" s="24" t="s">
        <v>32</v>
      </c>
      <c r="C27" s="25">
        <f>SUM(C9:C20)</f>
        <v>0</v>
      </c>
      <c r="D27" s="25"/>
      <c r="E27" s="26">
        <f>SUM(E9:E20)</f>
        <v>0</v>
      </c>
      <c r="F27" s="32" t="e">
        <f>+(E27/C27)-1</f>
        <v>#DIV/0!</v>
      </c>
      <c r="G27" s="26">
        <f>SUM(G9:G20)</f>
        <v>0</v>
      </c>
      <c r="H27" s="32" t="e">
        <f>+(G27/E27)-1</f>
        <v>#DIV/0!</v>
      </c>
      <c r="I27" s="26">
        <f>SUM(I9:I20)</f>
        <v>0</v>
      </c>
      <c r="J27" s="32" t="e">
        <f>+(I27/G27)-1</f>
        <v>#DIV/0!</v>
      </c>
      <c r="K27" s="86"/>
      <c r="L27" s="26">
        <f>SUM(L9:L20)</f>
        <v>0</v>
      </c>
      <c r="M27" s="87" t="e">
        <f>+(L27/I27)-1</f>
        <v>#DIV/0!</v>
      </c>
      <c r="N27" s="26">
        <f>SUM(N9:N20)</f>
        <v>0</v>
      </c>
      <c r="O27" s="87" t="e">
        <f>+(N27/L27)-1</f>
        <v>#DIV/0!</v>
      </c>
      <c r="Q27" s="14"/>
      <c r="Y27" s="47"/>
    </row>
    <row r="28" spans="1:25" ht="12.75">
      <c r="A28" s="8"/>
      <c r="B28" s="24"/>
      <c r="C28" s="25"/>
      <c r="D28" s="25"/>
      <c r="E28" s="26"/>
      <c r="F28" s="32"/>
      <c r="G28" s="26"/>
      <c r="H28" s="32"/>
      <c r="I28" s="26"/>
      <c r="J28" s="32"/>
      <c r="K28" s="86"/>
      <c r="L28" s="26"/>
      <c r="M28" s="87"/>
      <c r="N28" s="87"/>
      <c r="O28" s="87"/>
      <c r="Q28" s="14"/>
      <c r="Y28" s="47"/>
    </row>
    <row r="29" spans="1:17" ht="12.75">
      <c r="A29" s="8"/>
      <c r="B29" s="24"/>
      <c r="C29" s="25"/>
      <c r="D29" s="25"/>
      <c r="E29" s="26"/>
      <c r="F29" s="32"/>
      <c r="G29" s="26"/>
      <c r="H29" s="32"/>
      <c r="I29" s="26"/>
      <c r="J29" s="32"/>
      <c r="K29" s="86"/>
      <c r="M29" s="177" t="s">
        <v>181</v>
      </c>
      <c r="N29" s="178">
        <f>N25</f>
        <v>2018</v>
      </c>
      <c r="O29" s="32"/>
      <c r="Q29" s="14"/>
    </row>
    <row r="30" spans="1:17" ht="12.75">
      <c r="A30" s="8"/>
      <c r="B30" s="24"/>
      <c r="D30" s="12"/>
      <c r="E30" s="166" t="s">
        <v>175</v>
      </c>
      <c r="F30" s="167">
        <f>I6</f>
        <v>2017</v>
      </c>
      <c r="G30" s="28" t="s">
        <v>33</v>
      </c>
      <c r="H30" s="32"/>
      <c r="I30" s="26"/>
      <c r="J30" s="32"/>
      <c r="K30" s="86"/>
      <c r="L30" s="8"/>
      <c r="M30" s="87"/>
      <c r="N30" s="87"/>
      <c r="O30" s="32" t="s">
        <v>34</v>
      </c>
      <c r="Q30" s="14"/>
    </row>
    <row r="31" spans="1:17" ht="12.75">
      <c r="A31" s="8"/>
      <c r="B31" s="24"/>
      <c r="C31" s="25"/>
      <c r="D31" s="25"/>
      <c r="E31" s="26"/>
      <c r="F31" s="32"/>
      <c r="G31" s="29" t="s">
        <v>35</v>
      </c>
      <c r="H31" s="32"/>
      <c r="I31" s="26"/>
      <c r="J31" s="32"/>
      <c r="K31" s="86"/>
      <c r="L31" s="8"/>
      <c r="M31" s="91" t="s">
        <v>19</v>
      </c>
      <c r="N31" s="30" t="s">
        <v>16</v>
      </c>
      <c r="O31" s="91" t="s">
        <v>36</v>
      </c>
      <c r="Q31" s="14"/>
    </row>
    <row r="32" spans="1:17" ht="12.75">
      <c r="A32" s="8"/>
      <c r="B32" s="8"/>
      <c r="C32" s="28"/>
      <c r="D32" s="28"/>
      <c r="E32" s="8"/>
      <c r="F32" s="8"/>
      <c r="G32" s="48" t="s">
        <v>16</v>
      </c>
      <c r="H32" s="48" t="s">
        <v>10</v>
      </c>
      <c r="I32" s="48" t="s">
        <v>37</v>
      </c>
      <c r="J32" s="8"/>
      <c r="K32" s="77"/>
      <c r="L32" s="8" t="s">
        <v>20</v>
      </c>
      <c r="M32" s="28">
        <f>L9*1.05</f>
        <v>0</v>
      </c>
      <c r="N32" s="84">
        <f>N9</f>
        <v>0</v>
      </c>
      <c r="O32" s="84">
        <f>+M32-N32</f>
        <v>0</v>
      </c>
      <c r="Q32" s="14"/>
    </row>
    <row r="33" spans="1:17" ht="13.5" thickBot="1">
      <c r="A33" s="8"/>
      <c r="B33" s="8"/>
      <c r="C33" s="8"/>
      <c r="D33" s="8"/>
      <c r="E33" s="8"/>
      <c r="F33" s="8"/>
      <c r="G33" s="82" t="s">
        <v>2</v>
      </c>
      <c r="H33" s="82" t="s">
        <v>38</v>
      </c>
      <c r="I33" s="82" t="s">
        <v>2</v>
      </c>
      <c r="J33" s="8"/>
      <c r="K33" s="77"/>
      <c r="L33" s="8" t="s">
        <v>21</v>
      </c>
      <c r="M33" s="28">
        <f>L10*1.05</f>
        <v>0</v>
      </c>
      <c r="N33" s="84"/>
      <c r="O33" s="84">
        <f>+M33-N33</f>
        <v>0</v>
      </c>
      <c r="Q33" s="14"/>
    </row>
    <row r="34" spans="1:17" ht="13.5" thickTop="1">
      <c r="A34" s="8"/>
      <c r="C34" s="8"/>
      <c r="D34" s="8"/>
      <c r="E34" s="168" t="s">
        <v>176</v>
      </c>
      <c r="F34" s="169">
        <f>I6</f>
        <v>2017</v>
      </c>
      <c r="G34" s="31">
        <f>SUM(I17:I20)</f>
        <v>0</v>
      </c>
      <c r="H34" s="32" t="e">
        <f>+(G34/I35)-1</f>
        <v>#DIV/0!</v>
      </c>
      <c r="I34" s="8"/>
      <c r="J34" s="8"/>
      <c r="K34" s="77"/>
      <c r="L34" s="8" t="s">
        <v>22</v>
      </c>
      <c r="M34" s="28">
        <f>L11*1.05</f>
        <v>0</v>
      </c>
      <c r="N34" s="84"/>
      <c r="O34" s="84">
        <f>+M34-N34</f>
        <v>0</v>
      </c>
      <c r="Q34" s="14"/>
    </row>
    <row r="35" spans="1:17" ht="13.5" thickBot="1">
      <c r="A35" s="8"/>
      <c r="C35" s="79"/>
      <c r="D35" s="79"/>
      <c r="E35" s="171" t="s">
        <v>177</v>
      </c>
      <c r="F35" s="170">
        <f>I6</f>
        <v>2017</v>
      </c>
      <c r="G35" s="33"/>
      <c r="H35" s="34"/>
      <c r="I35" s="35">
        <f>SUM(L17:L20)</f>
        <v>0</v>
      </c>
      <c r="J35" s="8"/>
      <c r="K35" s="36"/>
      <c r="L35" s="8" t="s">
        <v>23</v>
      </c>
      <c r="M35" s="28">
        <v>0</v>
      </c>
      <c r="N35" s="84" t="s">
        <v>0</v>
      </c>
      <c r="O35" s="84">
        <v>0</v>
      </c>
      <c r="Q35" s="14"/>
    </row>
    <row r="36" spans="1:17" ht="13.5" thickTop="1">
      <c r="A36" s="8"/>
      <c r="C36" s="8"/>
      <c r="D36" s="8"/>
      <c r="E36" s="168" t="s">
        <v>178</v>
      </c>
      <c r="F36" s="48">
        <f>I6</f>
        <v>2017</v>
      </c>
      <c r="G36" s="28">
        <f>SUM(G34:G35)</f>
        <v>0</v>
      </c>
      <c r="H36" s="32" t="e">
        <f>+(G36/I36)-1</f>
        <v>#DIV/0!</v>
      </c>
      <c r="I36" s="28">
        <f>SUM(I34:I35)</f>
        <v>0</v>
      </c>
      <c r="J36" s="11"/>
      <c r="K36" s="36"/>
      <c r="L36" s="8" t="s">
        <v>24</v>
      </c>
      <c r="M36" s="28">
        <v>0</v>
      </c>
      <c r="N36" s="92"/>
      <c r="O36" s="84">
        <v>0</v>
      </c>
      <c r="Q36" s="14"/>
    </row>
    <row r="37" spans="1:17" ht="12.75">
      <c r="A37" s="8"/>
      <c r="B37" s="8"/>
      <c r="C37" s="8"/>
      <c r="D37" s="8"/>
      <c r="E37" s="8"/>
      <c r="F37" s="8"/>
      <c r="G37" s="8"/>
      <c r="H37" s="8"/>
      <c r="I37" s="8"/>
      <c r="J37" s="37"/>
      <c r="K37" s="38"/>
      <c r="L37" s="8" t="s">
        <v>42</v>
      </c>
      <c r="M37" s="28">
        <v>0</v>
      </c>
      <c r="N37" s="92"/>
      <c r="O37" s="84">
        <v>0</v>
      </c>
      <c r="Q37" s="14"/>
    </row>
    <row r="38" spans="1:17" ht="12.75">
      <c r="A38" s="8"/>
      <c r="B38" s="8"/>
      <c r="C38" s="8"/>
      <c r="D38" s="8"/>
      <c r="E38" s="28"/>
      <c r="F38" s="8"/>
      <c r="G38" s="28"/>
      <c r="H38" s="8"/>
      <c r="I38" s="28"/>
      <c r="J38" s="8"/>
      <c r="K38" s="77"/>
      <c r="L38" s="8" t="s">
        <v>43</v>
      </c>
      <c r="M38" s="28">
        <v>0</v>
      </c>
      <c r="N38" s="92"/>
      <c r="O38" s="84">
        <v>0</v>
      </c>
      <c r="Q38" s="14"/>
    </row>
    <row r="39" spans="1:17" ht="13.5" thickBot="1">
      <c r="A39" s="8"/>
      <c r="C39" s="8"/>
      <c r="D39" s="8"/>
      <c r="E39" s="28"/>
      <c r="F39" s="168" t="s">
        <v>179</v>
      </c>
      <c r="G39" s="172">
        <f>I25</f>
        <v>2017</v>
      </c>
      <c r="H39" s="8"/>
      <c r="I39" s="28">
        <f>+I36-G36</f>
        <v>0</v>
      </c>
      <c r="J39" s="8"/>
      <c r="K39" s="77"/>
      <c r="L39" s="8" t="s">
        <v>27</v>
      </c>
      <c r="M39" s="28">
        <v>0</v>
      </c>
      <c r="N39" s="92"/>
      <c r="O39" s="84">
        <v>0</v>
      </c>
      <c r="Q39" s="14"/>
    </row>
    <row r="40" spans="1:17" ht="13.5" thickBot="1">
      <c r="A40" s="8"/>
      <c r="B40" s="8"/>
      <c r="C40" s="8"/>
      <c r="D40" s="8"/>
      <c r="E40" s="93" t="s">
        <v>120</v>
      </c>
      <c r="F40" s="100"/>
      <c r="G40" s="101" t="e">
        <f>-'CASH FLOW'!G6/'CASH FLOW'!G5</f>
        <v>#DIV/0!</v>
      </c>
      <c r="H40" s="175">
        <f>G25</f>
        <v>2016</v>
      </c>
      <c r="I40" s="28" t="e">
        <f>+I39*G40</f>
        <v>#DIV/0!</v>
      </c>
      <c r="J40" s="8"/>
      <c r="K40" s="77"/>
      <c r="L40" s="8" t="s">
        <v>44</v>
      </c>
      <c r="M40" s="28">
        <v>0</v>
      </c>
      <c r="N40" s="28"/>
      <c r="O40" s="84">
        <v>0</v>
      </c>
      <c r="Q40" s="14"/>
    </row>
    <row r="41" spans="1:17" ht="12.75">
      <c r="A41" s="8"/>
      <c r="B41" s="8"/>
      <c r="C41" s="8"/>
      <c r="D41" s="8"/>
      <c r="E41" s="26"/>
      <c r="F41" s="173" t="s">
        <v>180</v>
      </c>
      <c r="G41" s="172">
        <f>L6</f>
        <v>2017</v>
      </c>
      <c r="H41" s="8"/>
      <c r="I41" s="41" t="e">
        <f>+I39-I40</f>
        <v>#DIV/0!</v>
      </c>
      <c r="J41" s="8"/>
      <c r="K41" s="77"/>
      <c r="L41" s="8" t="s">
        <v>45</v>
      </c>
      <c r="M41" s="28">
        <v>0</v>
      </c>
      <c r="N41" s="28"/>
      <c r="O41" s="84">
        <v>0</v>
      </c>
      <c r="Q41" s="14"/>
    </row>
    <row r="42" spans="1:17" ht="12.75">
      <c r="A42" s="8"/>
      <c r="B42" s="8"/>
      <c r="C42" s="8"/>
      <c r="D42" s="8"/>
      <c r="E42" s="28"/>
      <c r="F42" s="174"/>
      <c r="G42" s="172"/>
      <c r="H42" s="8"/>
      <c r="I42" s="42"/>
      <c r="J42" s="8"/>
      <c r="K42" s="8"/>
      <c r="L42" s="8" t="s">
        <v>30</v>
      </c>
      <c r="M42" s="28">
        <v>0</v>
      </c>
      <c r="N42" s="28"/>
      <c r="O42" s="84">
        <v>0</v>
      </c>
      <c r="Q42" s="14"/>
    </row>
    <row r="43" spans="1:17" ht="13.5" thickBot="1">
      <c r="A43" s="8"/>
      <c r="B43" s="8"/>
      <c r="C43" s="8"/>
      <c r="D43" s="8"/>
      <c r="E43" s="11"/>
      <c r="F43" s="173" t="s">
        <v>180</v>
      </c>
      <c r="G43" s="172">
        <f>N6</f>
        <v>2018</v>
      </c>
      <c r="H43" s="8"/>
      <c r="I43" s="42" t="e">
        <f>O47</f>
        <v>#DIV/0!</v>
      </c>
      <c r="J43" s="8"/>
      <c r="K43" s="8"/>
      <c r="L43" s="8" t="s">
        <v>31</v>
      </c>
      <c r="M43" s="28">
        <v>0</v>
      </c>
      <c r="N43" s="28"/>
      <c r="O43" s="84">
        <v>0</v>
      </c>
      <c r="Q43" s="14"/>
    </row>
    <row r="44" spans="1:17" ht="14.25" thickBot="1" thickTop="1">
      <c r="A44" s="8"/>
      <c r="B44" s="8"/>
      <c r="C44" s="76"/>
      <c r="D44" s="76"/>
      <c r="E44" s="108"/>
      <c r="F44" s="8"/>
      <c r="G44" s="28"/>
      <c r="H44" s="8"/>
      <c r="I44" s="109"/>
      <c r="J44" s="8"/>
      <c r="K44" s="8"/>
      <c r="L44" s="37"/>
      <c r="M44" s="39"/>
      <c r="N44" s="40"/>
      <c r="O44" s="94"/>
      <c r="Q44" s="14"/>
    </row>
    <row r="45" spans="1:17" ht="14.25" thickBot="1" thickTop="1">
      <c r="A45" s="8"/>
      <c r="B45" s="8"/>
      <c r="C45" s="11" t="s">
        <v>170</v>
      </c>
      <c r="D45" s="8"/>
      <c r="E45" s="84"/>
      <c r="F45" s="95"/>
      <c r="G45" s="96"/>
      <c r="H45" s="95"/>
      <c r="I45" s="97" t="e">
        <f>SUM(I41:I44)</f>
        <v>#DIV/0!</v>
      </c>
      <c r="J45" s="66"/>
      <c r="K45" s="66"/>
      <c r="L45" s="8" t="s">
        <v>39</v>
      </c>
      <c r="M45" s="28">
        <f>SUM(M32:M44)</f>
        <v>0</v>
      </c>
      <c r="N45" s="28">
        <f>SUM(N32:N44)</f>
        <v>0</v>
      </c>
      <c r="O45" s="84">
        <f>SUM(O32:O43)</f>
        <v>0</v>
      </c>
      <c r="Q45" s="14"/>
    </row>
    <row r="46" spans="1:17" ht="13.5" thickBot="1">
      <c r="A46" s="8"/>
      <c r="B46" s="8"/>
      <c r="C46" s="11"/>
      <c r="D46" s="8"/>
      <c r="E46" s="84"/>
      <c r="F46" s="66"/>
      <c r="G46" s="84"/>
      <c r="H46" s="66"/>
      <c r="I46" s="42"/>
      <c r="J46" s="66"/>
      <c r="K46" s="66"/>
      <c r="L46" s="93" t="s">
        <v>169</v>
      </c>
      <c r="M46" s="176">
        <f>G25</f>
        <v>2016</v>
      </c>
      <c r="N46" s="101" t="e">
        <f>-'CASH FLOW'!G6/'CASH FLOW'!G5</f>
        <v>#DIV/0!</v>
      </c>
      <c r="O46" s="93" t="e">
        <f>+O45*N46</f>
        <v>#DIV/0!</v>
      </c>
      <c r="Q46" s="14"/>
    </row>
    <row r="47" spans="1:17" ht="12.75">
      <c r="A47" s="8"/>
      <c r="B47" s="8"/>
      <c r="C47" s="11" t="s">
        <v>171</v>
      </c>
      <c r="D47" s="8"/>
      <c r="E47" s="84"/>
      <c r="F47" s="66"/>
      <c r="G47" s="84"/>
      <c r="H47" s="66"/>
      <c r="I47" s="27"/>
      <c r="J47" s="66"/>
      <c r="K47" s="66"/>
      <c r="M47" s="173" t="s">
        <v>180</v>
      </c>
      <c r="N47" s="48">
        <f>N25</f>
        <v>2018</v>
      </c>
      <c r="O47" s="84" t="e">
        <f>+O45-O46</f>
        <v>#DIV/0!</v>
      </c>
      <c r="Q47" s="14"/>
    </row>
    <row r="48" spans="1:17" ht="12.75">
      <c r="A48" s="8"/>
      <c r="B48" s="8"/>
      <c r="C48" s="11"/>
      <c r="D48" s="8"/>
      <c r="E48" s="84"/>
      <c r="F48" s="66"/>
      <c r="G48" s="84"/>
      <c r="H48" s="66"/>
      <c r="I48" s="42"/>
      <c r="J48" s="66"/>
      <c r="K48" s="66"/>
      <c r="L48" s="11"/>
      <c r="M48" s="8"/>
      <c r="N48" s="8"/>
      <c r="O48" s="42"/>
      <c r="Q48" s="14"/>
    </row>
    <row r="49" spans="1:17" ht="12.75">
      <c r="A49" s="8"/>
      <c r="B49" s="8"/>
      <c r="C49" s="11" t="s">
        <v>172</v>
      </c>
      <c r="D49" s="8"/>
      <c r="E49" s="84"/>
      <c r="F49" s="66"/>
      <c r="G49" s="84"/>
      <c r="H49" s="66"/>
      <c r="I49" s="42" t="e">
        <f>SUM(I45:I47)</f>
        <v>#DIV/0!</v>
      </c>
      <c r="J49" s="66"/>
      <c r="K49" s="66"/>
      <c r="L49" s="8"/>
      <c r="M49" s="8"/>
      <c r="N49" s="8"/>
      <c r="O49" s="28"/>
      <c r="Q49" s="14"/>
    </row>
    <row r="50" spans="1:17" ht="12.75">
      <c r="A50" s="8"/>
      <c r="B50" s="44" t="s">
        <v>40</v>
      </c>
      <c r="C50" s="44"/>
      <c r="D50" s="44"/>
      <c r="E50" s="8"/>
      <c r="F50" s="66"/>
      <c r="G50" s="84"/>
      <c r="H50" s="66"/>
      <c r="I50" s="42"/>
      <c r="J50" s="66"/>
      <c r="K50" s="66"/>
      <c r="L50" s="8"/>
      <c r="M50" s="8"/>
      <c r="N50" s="8"/>
      <c r="O50" s="28"/>
      <c r="Q50" s="14"/>
    </row>
    <row r="51" spans="1:17" ht="12.75">
      <c r="A51" s="48">
        <v>1</v>
      </c>
      <c r="B51" s="8"/>
      <c r="C51" s="8"/>
      <c r="D51" s="8"/>
      <c r="E51" s="8"/>
      <c r="H51" s="98"/>
      <c r="I51" s="42"/>
      <c r="J51" s="99"/>
      <c r="K51" s="99"/>
      <c r="L51" s="8"/>
      <c r="M51" s="8"/>
      <c r="N51" s="8"/>
      <c r="O51" s="28"/>
      <c r="Q51" s="14"/>
    </row>
    <row r="52" spans="1:17" ht="12.75">
      <c r="A52" s="48">
        <v>2</v>
      </c>
      <c r="B52" s="8"/>
      <c r="C52" s="8"/>
      <c r="D52" s="8"/>
      <c r="E52" s="8"/>
      <c r="F52" s="11"/>
      <c r="G52" s="11"/>
      <c r="H52" s="11"/>
      <c r="I52" s="11"/>
      <c r="J52" s="11"/>
      <c r="K52" s="11"/>
      <c r="L52" s="66"/>
      <c r="M52" s="66"/>
      <c r="N52" s="66"/>
      <c r="O52" s="66"/>
      <c r="Q52" s="14"/>
    </row>
    <row r="53" spans="1:17" ht="12.75">
      <c r="A53" s="48">
        <v>3</v>
      </c>
      <c r="B53" s="8"/>
      <c r="C53" s="8"/>
      <c r="D53" s="8"/>
      <c r="E53" s="8"/>
      <c r="F53" s="8"/>
      <c r="G53" s="8"/>
      <c r="H53" s="8"/>
      <c r="I53" s="8"/>
      <c r="J53" s="8"/>
      <c r="K53" s="8"/>
      <c r="L53" s="66"/>
      <c r="M53" s="66"/>
      <c r="N53" s="66"/>
      <c r="O53" s="66"/>
      <c r="Q53" s="14"/>
    </row>
    <row r="54" spans="1:17" ht="12.7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66"/>
      <c r="M54" s="66"/>
      <c r="N54" s="66"/>
      <c r="O54" s="66"/>
      <c r="Q54" s="14"/>
    </row>
    <row r="55" spans="12:17" ht="12.75">
      <c r="L55" s="3"/>
      <c r="M55" s="3"/>
      <c r="N55" s="3"/>
      <c r="O55" s="3"/>
      <c r="Q55" s="14"/>
    </row>
    <row r="56" spans="1:17" ht="12.75">
      <c r="A56" s="17"/>
      <c r="L56" s="3"/>
      <c r="M56" s="3"/>
      <c r="N56" s="3"/>
      <c r="O56" s="3"/>
      <c r="Q56" s="14"/>
    </row>
    <row r="57" spans="1:17" ht="12.75">
      <c r="A57" s="45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3"/>
      <c r="M57" s="3"/>
      <c r="N57" s="3"/>
      <c r="O57" s="3"/>
      <c r="Q57" s="14"/>
    </row>
    <row r="58" spans="1:17" ht="12.75">
      <c r="A58" s="17"/>
      <c r="L58" s="43"/>
      <c r="M58" s="43"/>
      <c r="N58" s="43"/>
      <c r="O58" s="26"/>
      <c r="Q58" s="46"/>
    </row>
    <row r="59" spans="12:15" ht="12.75">
      <c r="L59" s="11"/>
      <c r="M59" s="11"/>
      <c r="N59" s="11"/>
      <c r="O59" s="42"/>
    </row>
    <row r="64" spans="12:15" ht="12.75">
      <c r="L64" s="14"/>
      <c r="M64" s="14"/>
      <c r="N64" s="14"/>
      <c r="O64" s="14"/>
    </row>
  </sheetData>
  <printOptions/>
  <pageMargins left="0.5" right="0.5" top="0.5" bottom="0.5" header="0.5" footer="0.5"/>
  <pageSetup fitToHeight="1" fitToWidth="1" horizontalDpi="300" verticalDpi="300" orientation="landscape" scale="77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5"/>
  <sheetViews>
    <sheetView workbookViewId="0" topLeftCell="A1"/>
  </sheetViews>
  <sheetFormatPr defaultColWidth="8.8515625" defaultRowHeight="12.75"/>
  <sheetData>
    <row r="1" spans="1:6" ht="12.75">
      <c r="A1" s="52" t="s">
        <v>109</v>
      </c>
      <c r="B1" s="16" t="s">
        <v>49</v>
      </c>
      <c r="C1" s="138">
        <v>0</v>
      </c>
      <c r="E1" s="141">
        <f>PMT(C2,C3,C1)</f>
        <v>0</v>
      </c>
      <c r="F1" t="s">
        <v>57</v>
      </c>
    </row>
    <row r="2" spans="2:6" ht="12.75">
      <c r="B2" s="16" t="s">
        <v>41</v>
      </c>
      <c r="C2" s="139">
        <f>0.03/12</f>
        <v>0.0025</v>
      </c>
      <c r="E2" s="142">
        <f>C2*12</f>
        <v>0.03</v>
      </c>
      <c r="F2" t="s">
        <v>50</v>
      </c>
    </row>
    <row r="3" spans="2:6" ht="12.75">
      <c r="B3" s="16" t="s">
        <v>51</v>
      </c>
      <c r="C3" s="140">
        <f>5*12</f>
        <v>60</v>
      </c>
      <c r="E3" s="143">
        <f>C3/12</f>
        <v>5</v>
      </c>
      <c r="F3" t="s">
        <v>52</v>
      </c>
    </row>
    <row r="4" spans="3:11" ht="12.75">
      <c r="C4" s="9"/>
      <c r="E4" s="56" t="s">
        <v>57</v>
      </c>
      <c r="I4" s="9"/>
      <c r="K4" s="56" t="s">
        <v>57</v>
      </c>
    </row>
    <row r="5" spans="3:12" ht="12.75">
      <c r="C5" s="9"/>
      <c r="E5" s="144" t="s">
        <v>54</v>
      </c>
      <c r="F5" s="56" t="s">
        <v>55</v>
      </c>
      <c r="I5" s="9"/>
      <c r="K5" s="144" t="s">
        <v>54</v>
      </c>
      <c r="L5" s="56" t="s">
        <v>55</v>
      </c>
    </row>
    <row r="6" spans="2:12" ht="12.75">
      <c r="B6" s="56" t="s">
        <v>56</v>
      </c>
      <c r="C6" s="56" t="s">
        <v>57</v>
      </c>
      <c r="D6" s="56" t="s">
        <v>41</v>
      </c>
      <c r="E6" s="56" t="s">
        <v>58</v>
      </c>
      <c r="F6" s="57" t="s">
        <v>59</v>
      </c>
      <c r="H6" s="56" t="s">
        <v>56</v>
      </c>
      <c r="I6" s="56" t="s">
        <v>57</v>
      </c>
      <c r="J6" s="56" t="s">
        <v>41</v>
      </c>
      <c r="K6" s="56" t="s">
        <v>58</v>
      </c>
      <c r="L6" s="57" t="s">
        <v>59</v>
      </c>
    </row>
    <row r="7" spans="2:12" ht="12.75">
      <c r="B7">
        <v>0</v>
      </c>
      <c r="C7">
        <v>0</v>
      </c>
      <c r="D7">
        <v>0</v>
      </c>
      <c r="E7">
        <v>0</v>
      </c>
      <c r="F7" s="9">
        <f>+C1</f>
        <v>0</v>
      </c>
      <c r="H7">
        <f>B55+1</f>
        <v>49</v>
      </c>
      <c r="I7" s="9">
        <f>PMT($C$2,$C$3,$C$1)*-1</f>
        <v>0</v>
      </c>
      <c r="J7" s="9">
        <f>$C$2*F55</f>
        <v>0</v>
      </c>
      <c r="K7" s="9">
        <f aca="true" t="shared" si="0" ref="K7:K54">I7-J7</f>
        <v>0</v>
      </c>
      <c r="L7" s="58">
        <f>+F55-K7</f>
        <v>0</v>
      </c>
    </row>
    <row r="8" spans="2:12" ht="12.75">
      <c r="B8">
        <f aca="true" t="shared" si="1" ref="B8:B55">1+B7</f>
        <v>1</v>
      </c>
      <c r="C8" s="9">
        <f>PMT($C$2,$C$3,$C$1)*-1</f>
        <v>0</v>
      </c>
      <c r="D8" s="9">
        <f>$C$2*F7</f>
        <v>0</v>
      </c>
      <c r="E8" s="9">
        <f aca="true" t="shared" si="2" ref="E8:E55">C8-D8</f>
        <v>0</v>
      </c>
      <c r="F8" s="58">
        <f aca="true" t="shared" si="3" ref="F8:F55">+F7-E8</f>
        <v>0</v>
      </c>
      <c r="H8" s="9">
        <f aca="true" t="shared" si="4" ref="H8:H54">+H7+1</f>
        <v>50</v>
      </c>
      <c r="I8" s="9">
        <f aca="true" t="shared" si="5" ref="I8:I54">PMT($C$2,$C$3,$C$1)*-1</f>
        <v>0</v>
      </c>
      <c r="J8" s="9">
        <f>$C$2*L7</f>
        <v>0</v>
      </c>
      <c r="K8" s="9">
        <f t="shared" si="0"/>
        <v>0</v>
      </c>
      <c r="L8" s="9">
        <f aca="true" t="shared" si="6" ref="L8:L54">L7-K8</f>
        <v>0</v>
      </c>
    </row>
    <row r="9" spans="2:12" ht="12.75">
      <c r="B9">
        <f t="shared" si="1"/>
        <v>2</v>
      </c>
      <c r="C9" s="9">
        <f aca="true" t="shared" si="7" ref="C9:C55">PMT($C$2,$C$3,$C$1)*-1</f>
        <v>0</v>
      </c>
      <c r="D9" s="9">
        <f aca="true" t="shared" si="8" ref="D9:D55">$C$2*F8</f>
        <v>0</v>
      </c>
      <c r="E9" s="9">
        <f t="shared" si="2"/>
        <v>0</v>
      </c>
      <c r="F9" s="58">
        <f t="shared" si="3"/>
        <v>0</v>
      </c>
      <c r="H9" s="9">
        <f t="shared" si="4"/>
        <v>51</v>
      </c>
      <c r="I9" s="9">
        <f t="shared" si="5"/>
        <v>0</v>
      </c>
      <c r="J9" s="9">
        <f aca="true" t="shared" si="9" ref="J9:J54">$C$2*L8</f>
        <v>0</v>
      </c>
      <c r="K9" s="9">
        <f t="shared" si="0"/>
        <v>0</v>
      </c>
      <c r="L9" s="9">
        <f t="shared" si="6"/>
        <v>0</v>
      </c>
    </row>
    <row r="10" spans="2:12" ht="12.75">
      <c r="B10">
        <f t="shared" si="1"/>
        <v>3</v>
      </c>
      <c r="C10" s="9">
        <f t="shared" si="7"/>
        <v>0</v>
      </c>
      <c r="D10" s="9">
        <f t="shared" si="8"/>
        <v>0</v>
      </c>
      <c r="E10" s="9">
        <f t="shared" si="2"/>
        <v>0</v>
      </c>
      <c r="F10" s="58">
        <f t="shared" si="3"/>
        <v>0</v>
      </c>
      <c r="H10" s="9">
        <f t="shared" si="4"/>
        <v>52</v>
      </c>
      <c r="I10" s="9">
        <f t="shared" si="5"/>
        <v>0</v>
      </c>
      <c r="J10" s="9">
        <f t="shared" si="9"/>
        <v>0</v>
      </c>
      <c r="K10" s="9">
        <f t="shared" si="0"/>
        <v>0</v>
      </c>
      <c r="L10" s="9">
        <f t="shared" si="6"/>
        <v>0</v>
      </c>
    </row>
    <row r="11" spans="2:12" ht="12.75">
      <c r="B11">
        <f t="shared" si="1"/>
        <v>4</v>
      </c>
      <c r="C11" s="9">
        <f t="shared" si="7"/>
        <v>0</v>
      </c>
      <c r="D11" s="9">
        <f t="shared" si="8"/>
        <v>0</v>
      </c>
      <c r="E11" s="9">
        <f t="shared" si="2"/>
        <v>0</v>
      </c>
      <c r="F11" s="58">
        <f t="shared" si="3"/>
        <v>0</v>
      </c>
      <c r="H11" s="9">
        <f t="shared" si="4"/>
        <v>53</v>
      </c>
      <c r="I11" s="9">
        <f t="shared" si="5"/>
        <v>0</v>
      </c>
      <c r="J11" s="9">
        <f t="shared" si="9"/>
        <v>0</v>
      </c>
      <c r="K11" s="9">
        <f t="shared" si="0"/>
        <v>0</v>
      </c>
      <c r="L11" s="9">
        <f t="shared" si="6"/>
        <v>0</v>
      </c>
    </row>
    <row r="12" spans="2:12" ht="12.75">
      <c r="B12">
        <f t="shared" si="1"/>
        <v>5</v>
      </c>
      <c r="C12" s="9">
        <f t="shared" si="7"/>
        <v>0</v>
      </c>
      <c r="D12" s="9">
        <f t="shared" si="8"/>
        <v>0</v>
      </c>
      <c r="E12" s="9">
        <f t="shared" si="2"/>
        <v>0</v>
      </c>
      <c r="F12" s="58">
        <f t="shared" si="3"/>
        <v>0</v>
      </c>
      <c r="H12" s="9">
        <f t="shared" si="4"/>
        <v>54</v>
      </c>
      <c r="I12" s="9">
        <f t="shared" si="5"/>
        <v>0</v>
      </c>
      <c r="J12" s="9">
        <f t="shared" si="9"/>
        <v>0</v>
      </c>
      <c r="K12" s="9">
        <f t="shared" si="0"/>
        <v>0</v>
      </c>
      <c r="L12" s="9">
        <f t="shared" si="6"/>
        <v>0</v>
      </c>
    </row>
    <row r="13" spans="2:12" ht="12.75">
      <c r="B13">
        <f t="shared" si="1"/>
        <v>6</v>
      </c>
      <c r="C13" s="9">
        <f t="shared" si="7"/>
        <v>0</v>
      </c>
      <c r="D13" s="9">
        <f t="shared" si="8"/>
        <v>0</v>
      </c>
      <c r="E13" s="9">
        <f t="shared" si="2"/>
        <v>0</v>
      </c>
      <c r="F13" s="58">
        <f t="shared" si="3"/>
        <v>0</v>
      </c>
      <c r="H13" s="9">
        <f t="shared" si="4"/>
        <v>55</v>
      </c>
      <c r="I13" s="9">
        <f t="shared" si="5"/>
        <v>0</v>
      </c>
      <c r="J13" s="9">
        <f t="shared" si="9"/>
        <v>0</v>
      </c>
      <c r="K13" s="9">
        <f t="shared" si="0"/>
        <v>0</v>
      </c>
      <c r="L13" s="9">
        <f t="shared" si="6"/>
        <v>0</v>
      </c>
    </row>
    <row r="14" spans="2:12" ht="12.75">
      <c r="B14">
        <f t="shared" si="1"/>
        <v>7</v>
      </c>
      <c r="C14" s="9">
        <f t="shared" si="7"/>
        <v>0</v>
      </c>
      <c r="D14" s="9">
        <f t="shared" si="8"/>
        <v>0</v>
      </c>
      <c r="E14" s="9">
        <f t="shared" si="2"/>
        <v>0</v>
      </c>
      <c r="F14" s="58">
        <f t="shared" si="3"/>
        <v>0</v>
      </c>
      <c r="H14" s="9">
        <f t="shared" si="4"/>
        <v>56</v>
      </c>
      <c r="I14" s="9">
        <f t="shared" si="5"/>
        <v>0</v>
      </c>
      <c r="J14" s="9">
        <f t="shared" si="9"/>
        <v>0</v>
      </c>
      <c r="K14" s="9">
        <f t="shared" si="0"/>
        <v>0</v>
      </c>
      <c r="L14" s="9">
        <f t="shared" si="6"/>
        <v>0</v>
      </c>
    </row>
    <row r="15" spans="2:12" ht="12.75">
      <c r="B15">
        <f t="shared" si="1"/>
        <v>8</v>
      </c>
      <c r="C15" s="9">
        <f t="shared" si="7"/>
        <v>0</v>
      </c>
      <c r="D15" s="9">
        <f t="shared" si="8"/>
        <v>0</v>
      </c>
      <c r="E15" s="9">
        <f t="shared" si="2"/>
        <v>0</v>
      </c>
      <c r="F15" s="58">
        <f t="shared" si="3"/>
        <v>0</v>
      </c>
      <c r="G15" s="154" t="s">
        <v>60</v>
      </c>
      <c r="H15" s="9">
        <f t="shared" si="4"/>
        <v>57</v>
      </c>
      <c r="I15" s="9">
        <f t="shared" si="5"/>
        <v>0</v>
      </c>
      <c r="J15" s="9">
        <f t="shared" si="9"/>
        <v>0</v>
      </c>
      <c r="K15" s="9">
        <f t="shared" si="0"/>
        <v>0</v>
      </c>
      <c r="L15" s="9">
        <f t="shared" si="6"/>
        <v>0</v>
      </c>
    </row>
    <row r="16" spans="1:12" ht="12.75">
      <c r="A16" s="154" t="s">
        <v>61</v>
      </c>
      <c r="B16">
        <f t="shared" si="1"/>
        <v>9</v>
      </c>
      <c r="C16" s="9">
        <f t="shared" si="7"/>
        <v>0</v>
      </c>
      <c r="D16" s="9">
        <f t="shared" si="8"/>
        <v>0</v>
      </c>
      <c r="E16" s="9">
        <f t="shared" si="2"/>
        <v>0</v>
      </c>
      <c r="F16" s="58">
        <f t="shared" si="3"/>
        <v>0</v>
      </c>
      <c r="G16" s="155">
        <f>SUM(J7:J18)</f>
        <v>0</v>
      </c>
      <c r="H16" s="9">
        <f t="shared" si="4"/>
        <v>58</v>
      </c>
      <c r="I16" s="9">
        <f t="shared" si="5"/>
        <v>0</v>
      </c>
      <c r="J16" s="9">
        <f t="shared" si="9"/>
        <v>0</v>
      </c>
      <c r="K16" s="9">
        <f t="shared" si="0"/>
        <v>0</v>
      </c>
      <c r="L16" s="9">
        <f t="shared" si="6"/>
        <v>0</v>
      </c>
    </row>
    <row r="17" spans="1:12" ht="12.75">
      <c r="A17" s="155">
        <f>SUM(D8:D19)</f>
        <v>0</v>
      </c>
      <c r="B17">
        <f t="shared" si="1"/>
        <v>10</v>
      </c>
      <c r="C17" s="9">
        <f t="shared" si="7"/>
        <v>0</v>
      </c>
      <c r="D17" s="9">
        <f t="shared" si="8"/>
        <v>0</v>
      </c>
      <c r="E17" s="9">
        <f t="shared" si="2"/>
        <v>0</v>
      </c>
      <c r="F17" s="58">
        <f t="shared" si="3"/>
        <v>0</v>
      </c>
      <c r="G17" s="156" t="s">
        <v>62</v>
      </c>
      <c r="H17" s="9">
        <f t="shared" si="4"/>
        <v>59</v>
      </c>
      <c r="I17" s="9">
        <f t="shared" si="5"/>
        <v>0</v>
      </c>
      <c r="J17" s="9">
        <f t="shared" si="9"/>
        <v>0</v>
      </c>
      <c r="K17" s="9">
        <f t="shared" si="0"/>
        <v>0</v>
      </c>
      <c r="L17" s="9">
        <f t="shared" si="6"/>
        <v>0</v>
      </c>
    </row>
    <row r="18" spans="1:12" ht="12.75">
      <c r="A18" s="156" t="s">
        <v>63</v>
      </c>
      <c r="B18">
        <f t="shared" si="1"/>
        <v>11</v>
      </c>
      <c r="C18" s="9">
        <f t="shared" si="7"/>
        <v>0</v>
      </c>
      <c r="D18" s="9">
        <f t="shared" si="8"/>
        <v>0</v>
      </c>
      <c r="E18" s="9">
        <f t="shared" si="2"/>
        <v>0</v>
      </c>
      <c r="F18" s="58">
        <f t="shared" si="3"/>
        <v>0</v>
      </c>
      <c r="G18" s="140">
        <f>SUM(K7:K18)</f>
        <v>0</v>
      </c>
      <c r="H18" s="158">
        <f t="shared" si="4"/>
        <v>60</v>
      </c>
      <c r="I18" s="158">
        <f t="shared" si="5"/>
        <v>0</v>
      </c>
      <c r="J18" s="158">
        <f t="shared" si="9"/>
        <v>0</v>
      </c>
      <c r="K18" s="158">
        <f t="shared" si="0"/>
        <v>0</v>
      </c>
      <c r="L18" s="158">
        <f t="shared" si="6"/>
        <v>0</v>
      </c>
    </row>
    <row r="19" spans="1:12" ht="12.75">
      <c r="A19" s="140">
        <f>SUM(E8:E19)</f>
        <v>0</v>
      </c>
      <c r="B19" s="157">
        <f t="shared" si="1"/>
        <v>12</v>
      </c>
      <c r="C19" s="158">
        <f t="shared" si="7"/>
        <v>0</v>
      </c>
      <c r="D19" s="158">
        <f t="shared" si="8"/>
        <v>0</v>
      </c>
      <c r="E19" s="158">
        <f t="shared" si="2"/>
        <v>0</v>
      </c>
      <c r="F19" s="159">
        <f t="shared" si="3"/>
        <v>0</v>
      </c>
      <c r="H19" s="9">
        <f t="shared" si="4"/>
        <v>61</v>
      </c>
      <c r="I19" s="9">
        <f t="shared" si="5"/>
        <v>0</v>
      </c>
      <c r="J19" s="9">
        <f t="shared" si="9"/>
        <v>0</v>
      </c>
      <c r="K19" s="9">
        <f t="shared" si="0"/>
        <v>0</v>
      </c>
      <c r="L19" s="9">
        <f t="shared" si="6"/>
        <v>0</v>
      </c>
    </row>
    <row r="20" spans="2:12" ht="12.75">
      <c r="B20">
        <f t="shared" si="1"/>
        <v>13</v>
      </c>
      <c r="C20" s="9">
        <f t="shared" si="7"/>
        <v>0</v>
      </c>
      <c r="D20" s="9">
        <f t="shared" si="8"/>
        <v>0</v>
      </c>
      <c r="E20" s="9">
        <f t="shared" si="2"/>
        <v>0</v>
      </c>
      <c r="F20" s="58">
        <f t="shared" si="3"/>
        <v>0</v>
      </c>
      <c r="H20" s="9">
        <f t="shared" si="4"/>
        <v>62</v>
      </c>
      <c r="I20" s="9">
        <f t="shared" si="5"/>
        <v>0</v>
      </c>
      <c r="J20" s="9">
        <f t="shared" si="9"/>
        <v>0</v>
      </c>
      <c r="K20" s="9">
        <f t="shared" si="0"/>
        <v>0</v>
      </c>
      <c r="L20" s="9">
        <f t="shared" si="6"/>
        <v>0</v>
      </c>
    </row>
    <row r="21" spans="2:12" ht="12.75">
      <c r="B21">
        <f t="shared" si="1"/>
        <v>14</v>
      </c>
      <c r="C21" s="9">
        <f t="shared" si="7"/>
        <v>0</v>
      </c>
      <c r="D21" s="9">
        <f t="shared" si="8"/>
        <v>0</v>
      </c>
      <c r="E21" s="9">
        <f t="shared" si="2"/>
        <v>0</v>
      </c>
      <c r="F21" s="58">
        <f t="shared" si="3"/>
        <v>0</v>
      </c>
      <c r="H21" s="9">
        <f t="shared" si="4"/>
        <v>63</v>
      </c>
      <c r="I21" s="9">
        <f t="shared" si="5"/>
        <v>0</v>
      </c>
      <c r="J21" s="9">
        <f t="shared" si="9"/>
        <v>0</v>
      </c>
      <c r="K21" s="9">
        <f t="shared" si="0"/>
        <v>0</v>
      </c>
      <c r="L21" s="9">
        <f t="shared" si="6"/>
        <v>0</v>
      </c>
    </row>
    <row r="22" spans="2:12" ht="12.75">
      <c r="B22">
        <f t="shared" si="1"/>
        <v>15</v>
      </c>
      <c r="C22" s="9">
        <f t="shared" si="7"/>
        <v>0</v>
      </c>
      <c r="D22" s="9">
        <f t="shared" si="8"/>
        <v>0</v>
      </c>
      <c r="E22" s="9">
        <f t="shared" si="2"/>
        <v>0</v>
      </c>
      <c r="F22" s="58">
        <f t="shared" si="3"/>
        <v>0</v>
      </c>
      <c r="H22" s="9">
        <f t="shared" si="4"/>
        <v>64</v>
      </c>
      <c r="I22" s="9">
        <f t="shared" si="5"/>
        <v>0</v>
      </c>
      <c r="J22" s="9">
        <f t="shared" si="9"/>
        <v>0</v>
      </c>
      <c r="K22" s="9">
        <f t="shared" si="0"/>
        <v>0</v>
      </c>
      <c r="L22" s="9">
        <f t="shared" si="6"/>
        <v>0</v>
      </c>
    </row>
    <row r="23" spans="2:12" ht="12.75">
      <c r="B23">
        <f t="shared" si="1"/>
        <v>16</v>
      </c>
      <c r="C23" s="9">
        <f t="shared" si="7"/>
        <v>0</v>
      </c>
      <c r="D23" s="9">
        <f t="shared" si="8"/>
        <v>0</v>
      </c>
      <c r="E23" s="9">
        <f t="shared" si="2"/>
        <v>0</v>
      </c>
      <c r="F23" s="58">
        <f t="shared" si="3"/>
        <v>0</v>
      </c>
      <c r="H23" s="9">
        <f t="shared" si="4"/>
        <v>65</v>
      </c>
      <c r="I23" s="9">
        <f t="shared" si="5"/>
        <v>0</v>
      </c>
      <c r="J23" s="9">
        <f t="shared" si="9"/>
        <v>0</v>
      </c>
      <c r="K23" s="9">
        <f t="shared" si="0"/>
        <v>0</v>
      </c>
      <c r="L23" s="9">
        <f t="shared" si="6"/>
        <v>0</v>
      </c>
    </row>
    <row r="24" spans="2:12" ht="12.75">
      <c r="B24">
        <f t="shared" si="1"/>
        <v>17</v>
      </c>
      <c r="C24" s="9">
        <f t="shared" si="7"/>
        <v>0</v>
      </c>
      <c r="D24" s="9">
        <f t="shared" si="8"/>
        <v>0</v>
      </c>
      <c r="E24" s="9">
        <f t="shared" si="2"/>
        <v>0</v>
      </c>
      <c r="F24" s="58">
        <f t="shared" si="3"/>
        <v>0</v>
      </c>
      <c r="H24" s="9">
        <f t="shared" si="4"/>
        <v>66</v>
      </c>
      <c r="I24" s="9">
        <f t="shared" si="5"/>
        <v>0</v>
      </c>
      <c r="J24" s="9">
        <f t="shared" si="9"/>
        <v>0</v>
      </c>
      <c r="K24" s="9">
        <f t="shared" si="0"/>
        <v>0</v>
      </c>
      <c r="L24" s="9">
        <f t="shared" si="6"/>
        <v>0</v>
      </c>
    </row>
    <row r="25" spans="2:12" ht="12.75">
      <c r="B25">
        <f t="shared" si="1"/>
        <v>18</v>
      </c>
      <c r="C25" s="9">
        <f t="shared" si="7"/>
        <v>0</v>
      </c>
      <c r="D25" s="9">
        <f t="shared" si="8"/>
        <v>0</v>
      </c>
      <c r="E25" s="9">
        <f t="shared" si="2"/>
        <v>0</v>
      </c>
      <c r="F25" s="58">
        <f t="shared" si="3"/>
        <v>0</v>
      </c>
      <c r="H25" s="9">
        <f t="shared" si="4"/>
        <v>67</v>
      </c>
      <c r="I25" s="9">
        <f t="shared" si="5"/>
        <v>0</v>
      </c>
      <c r="J25" s="9">
        <f t="shared" si="9"/>
        <v>0</v>
      </c>
      <c r="K25" s="9">
        <f t="shared" si="0"/>
        <v>0</v>
      </c>
      <c r="L25" s="9">
        <f t="shared" si="6"/>
        <v>0</v>
      </c>
    </row>
    <row r="26" spans="2:12" ht="12.75">
      <c r="B26">
        <f t="shared" si="1"/>
        <v>19</v>
      </c>
      <c r="C26" s="9">
        <f t="shared" si="7"/>
        <v>0</v>
      </c>
      <c r="D26" s="9">
        <f t="shared" si="8"/>
        <v>0</v>
      </c>
      <c r="E26" s="9">
        <f t="shared" si="2"/>
        <v>0</v>
      </c>
      <c r="F26" s="58">
        <f t="shared" si="3"/>
        <v>0</v>
      </c>
      <c r="H26" s="9">
        <f t="shared" si="4"/>
        <v>68</v>
      </c>
      <c r="I26" s="9">
        <f t="shared" si="5"/>
        <v>0</v>
      </c>
      <c r="J26" s="9">
        <f t="shared" si="9"/>
        <v>0</v>
      </c>
      <c r="K26" s="9">
        <f t="shared" si="0"/>
        <v>0</v>
      </c>
      <c r="L26" s="9">
        <f t="shared" si="6"/>
        <v>0</v>
      </c>
    </row>
    <row r="27" spans="2:12" ht="12.75">
      <c r="B27">
        <f t="shared" si="1"/>
        <v>20</v>
      </c>
      <c r="C27" s="9">
        <f t="shared" si="7"/>
        <v>0</v>
      </c>
      <c r="D27" s="9">
        <f t="shared" si="8"/>
        <v>0</v>
      </c>
      <c r="E27" s="9">
        <f t="shared" si="2"/>
        <v>0</v>
      </c>
      <c r="F27" s="58">
        <f t="shared" si="3"/>
        <v>0</v>
      </c>
      <c r="G27" s="154" t="s">
        <v>64</v>
      </c>
      <c r="H27" s="9">
        <f t="shared" si="4"/>
        <v>69</v>
      </c>
      <c r="I27" s="9">
        <f t="shared" si="5"/>
        <v>0</v>
      </c>
      <c r="J27" s="9">
        <f t="shared" si="9"/>
        <v>0</v>
      </c>
      <c r="K27" s="9">
        <f t="shared" si="0"/>
        <v>0</v>
      </c>
      <c r="L27" s="9">
        <f t="shared" si="6"/>
        <v>0</v>
      </c>
    </row>
    <row r="28" spans="1:12" ht="12.75">
      <c r="A28" s="154" t="s">
        <v>65</v>
      </c>
      <c r="B28">
        <f t="shared" si="1"/>
        <v>21</v>
      </c>
      <c r="C28" s="9">
        <f t="shared" si="7"/>
        <v>0</v>
      </c>
      <c r="D28" s="9">
        <f t="shared" si="8"/>
        <v>0</v>
      </c>
      <c r="E28" s="9">
        <f t="shared" si="2"/>
        <v>0</v>
      </c>
      <c r="F28" s="58">
        <f t="shared" si="3"/>
        <v>0</v>
      </c>
      <c r="G28" s="155">
        <f>SUM(J19:J30)</f>
        <v>0</v>
      </c>
      <c r="H28" s="9">
        <f t="shared" si="4"/>
        <v>70</v>
      </c>
      <c r="I28" s="9">
        <f t="shared" si="5"/>
        <v>0</v>
      </c>
      <c r="J28" s="9">
        <f t="shared" si="9"/>
        <v>0</v>
      </c>
      <c r="K28" s="9">
        <f t="shared" si="0"/>
        <v>0</v>
      </c>
      <c r="L28" s="9">
        <f t="shared" si="6"/>
        <v>0</v>
      </c>
    </row>
    <row r="29" spans="1:12" ht="12.75">
      <c r="A29" s="155">
        <f>SUM(D20:D31)</f>
        <v>0</v>
      </c>
      <c r="B29">
        <f t="shared" si="1"/>
        <v>22</v>
      </c>
      <c r="C29" s="9">
        <f t="shared" si="7"/>
        <v>0</v>
      </c>
      <c r="D29" s="9">
        <f t="shared" si="8"/>
        <v>0</v>
      </c>
      <c r="E29" s="9">
        <f t="shared" si="2"/>
        <v>0</v>
      </c>
      <c r="F29" s="58">
        <f t="shared" si="3"/>
        <v>0</v>
      </c>
      <c r="G29" s="156" t="s">
        <v>66</v>
      </c>
      <c r="H29" s="9">
        <f t="shared" si="4"/>
        <v>71</v>
      </c>
      <c r="I29" s="9">
        <f t="shared" si="5"/>
        <v>0</v>
      </c>
      <c r="J29" s="9">
        <f t="shared" si="9"/>
        <v>0</v>
      </c>
      <c r="K29" s="9">
        <f t="shared" si="0"/>
        <v>0</v>
      </c>
      <c r="L29" s="9">
        <f t="shared" si="6"/>
        <v>0</v>
      </c>
    </row>
    <row r="30" spans="1:12" ht="12.75">
      <c r="A30" s="156" t="s">
        <v>67</v>
      </c>
      <c r="B30">
        <f t="shared" si="1"/>
        <v>23</v>
      </c>
      <c r="C30" s="9">
        <f t="shared" si="7"/>
        <v>0</v>
      </c>
      <c r="D30" s="9">
        <f t="shared" si="8"/>
        <v>0</v>
      </c>
      <c r="E30" s="9">
        <f t="shared" si="2"/>
        <v>0</v>
      </c>
      <c r="F30" s="58">
        <f t="shared" si="3"/>
        <v>0</v>
      </c>
      <c r="G30" s="140">
        <f>SUM(K19:K30)</f>
        <v>0</v>
      </c>
      <c r="H30" s="158">
        <f t="shared" si="4"/>
        <v>72</v>
      </c>
      <c r="I30" s="158">
        <f t="shared" si="5"/>
        <v>0</v>
      </c>
      <c r="J30" s="158">
        <f t="shared" si="9"/>
        <v>0</v>
      </c>
      <c r="K30" s="158">
        <f t="shared" si="0"/>
        <v>0</v>
      </c>
      <c r="L30" s="158">
        <f t="shared" si="6"/>
        <v>0</v>
      </c>
    </row>
    <row r="31" spans="1:12" ht="12.75">
      <c r="A31" s="140">
        <f>SUM(E20:E31)</f>
        <v>0</v>
      </c>
      <c r="B31" s="160">
        <f t="shared" si="1"/>
        <v>24</v>
      </c>
      <c r="C31" s="158">
        <f t="shared" si="7"/>
        <v>0</v>
      </c>
      <c r="D31" s="158">
        <f t="shared" si="8"/>
        <v>0</v>
      </c>
      <c r="E31" s="158">
        <f t="shared" si="2"/>
        <v>0</v>
      </c>
      <c r="F31" s="159">
        <f t="shared" si="3"/>
        <v>0</v>
      </c>
      <c r="G31" s="9"/>
      <c r="H31" s="9">
        <f t="shared" si="4"/>
        <v>73</v>
      </c>
      <c r="I31" s="9">
        <f t="shared" si="5"/>
        <v>0</v>
      </c>
      <c r="J31" s="9">
        <f t="shared" si="9"/>
        <v>0</v>
      </c>
      <c r="K31" s="9">
        <f t="shared" si="0"/>
        <v>0</v>
      </c>
      <c r="L31" s="9">
        <f t="shared" si="6"/>
        <v>0</v>
      </c>
    </row>
    <row r="32" spans="2:12" ht="12.75">
      <c r="B32">
        <f t="shared" si="1"/>
        <v>25</v>
      </c>
      <c r="C32" s="9">
        <f t="shared" si="7"/>
        <v>0</v>
      </c>
      <c r="D32" s="9">
        <f t="shared" si="8"/>
        <v>0</v>
      </c>
      <c r="E32" s="9">
        <f t="shared" si="2"/>
        <v>0</v>
      </c>
      <c r="F32" s="58">
        <f t="shared" si="3"/>
        <v>0</v>
      </c>
      <c r="G32" s="9"/>
      <c r="H32" s="9">
        <f t="shared" si="4"/>
        <v>74</v>
      </c>
      <c r="I32" s="9">
        <f t="shared" si="5"/>
        <v>0</v>
      </c>
      <c r="J32" s="9">
        <f t="shared" si="9"/>
        <v>0</v>
      </c>
      <c r="K32" s="9">
        <f t="shared" si="0"/>
        <v>0</v>
      </c>
      <c r="L32" s="9">
        <f t="shared" si="6"/>
        <v>0</v>
      </c>
    </row>
    <row r="33" spans="2:12" ht="12.75">
      <c r="B33">
        <f t="shared" si="1"/>
        <v>26</v>
      </c>
      <c r="C33" s="9">
        <f t="shared" si="7"/>
        <v>0</v>
      </c>
      <c r="D33" s="9">
        <f t="shared" si="8"/>
        <v>0</v>
      </c>
      <c r="E33" s="9">
        <f t="shared" si="2"/>
        <v>0</v>
      </c>
      <c r="F33" s="58">
        <f t="shared" si="3"/>
        <v>0</v>
      </c>
      <c r="G33" s="9"/>
      <c r="H33" s="9">
        <f t="shared" si="4"/>
        <v>75</v>
      </c>
      <c r="I33" s="9">
        <f t="shared" si="5"/>
        <v>0</v>
      </c>
      <c r="J33" s="9">
        <f t="shared" si="9"/>
        <v>0</v>
      </c>
      <c r="K33" s="9">
        <f t="shared" si="0"/>
        <v>0</v>
      </c>
      <c r="L33" s="9">
        <f t="shared" si="6"/>
        <v>0</v>
      </c>
    </row>
    <row r="34" spans="2:12" ht="12.75">
      <c r="B34">
        <f t="shared" si="1"/>
        <v>27</v>
      </c>
      <c r="C34" s="9">
        <f t="shared" si="7"/>
        <v>0</v>
      </c>
      <c r="D34" s="9">
        <f t="shared" si="8"/>
        <v>0</v>
      </c>
      <c r="E34" s="9">
        <f t="shared" si="2"/>
        <v>0</v>
      </c>
      <c r="F34" s="58">
        <f t="shared" si="3"/>
        <v>0</v>
      </c>
      <c r="H34" s="9">
        <f t="shared" si="4"/>
        <v>76</v>
      </c>
      <c r="I34" s="9">
        <f t="shared" si="5"/>
        <v>0</v>
      </c>
      <c r="J34" s="9">
        <f t="shared" si="9"/>
        <v>0</v>
      </c>
      <c r="K34" s="9">
        <f t="shared" si="0"/>
        <v>0</v>
      </c>
      <c r="L34" s="9">
        <f t="shared" si="6"/>
        <v>0</v>
      </c>
    </row>
    <row r="35" spans="2:12" ht="12.75">
      <c r="B35">
        <f t="shared" si="1"/>
        <v>28</v>
      </c>
      <c r="C35" s="9">
        <f t="shared" si="7"/>
        <v>0</v>
      </c>
      <c r="D35" s="9">
        <f t="shared" si="8"/>
        <v>0</v>
      </c>
      <c r="E35" s="9">
        <f t="shared" si="2"/>
        <v>0</v>
      </c>
      <c r="F35" s="58">
        <f t="shared" si="3"/>
        <v>0</v>
      </c>
      <c r="H35" s="9">
        <f t="shared" si="4"/>
        <v>77</v>
      </c>
      <c r="I35" s="9">
        <f t="shared" si="5"/>
        <v>0</v>
      </c>
      <c r="J35" s="9">
        <f t="shared" si="9"/>
        <v>0</v>
      </c>
      <c r="K35" s="9">
        <f t="shared" si="0"/>
        <v>0</v>
      </c>
      <c r="L35" s="9">
        <f t="shared" si="6"/>
        <v>0</v>
      </c>
    </row>
    <row r="36" spans="2:12" ht="12.75">
      <c r="B36">
        <f t="shared" si="1"/>
        <v>29</v>
      </c>
      <c r="C36" s="9">
        <f t="shared" si="7"/>
        <v>0</v>
      </c>
      <c r="D36" s="9">
        <f t="shared" si="8"/>
        <v>0</v>
      </c>
      <c r="E36" s="9">
        <f t="shared" si="2"/>
        <v>0</v>
      </c>
      <c r="F36" s="58">
        <f t="shared" si="3"/>
        <v>0</v>
      </c>
      <c r="H36" s="9">
        <f t="shared" si="4"/>
        <v>78</v>
      </c>
      <c r="I36" s="9">
        <f t="shared" si="5"/>
        <v>0</v>
      </c>
      <c r="J36" s="9">
        <f t="shared" si="9"/>
        <v>0</v>
      </c>
      <c r="K36" s="9">
        <f t="shared" si="0"/>
        <v>0</v>
      </c>
      <c r="L36" s="9">
        <f t="shared" si="6"/>
        <v>0</v>
      </c>
    </row>
    <row r="37" spans="2:12" ht="12.75">
      <c r="B37">
        <f t="shared" si="1"/>
        <v>30</v>
      </c>
      <c r="C37" s="9">
        <f t="shared" si="7"/>
        <v>0</v>
      </c>
      <c r="D37" s="9">
        <f t="shared" si="8"/>
        <v>0</v>
      </c>
      <c r="E37" s="9">
        <f t="shared" si="2"/>
        <v>0</v>
      </c>
      <c r="F37" s="58">
        <f t="shared" si="3"/>
        <v>0</v>
      </c>
      <c r="H37" s="9">
        <f t="shared" si="4"/>
        <v>79</v>
      </c>
      <c r="I37" s="9">
        <f t="shared" si="5"/>
        <v>0</v>
      </c>
      <c r="J37" s="9">
        <f t="shared" si="9"/>
        <v>0</v>
      </c>
      <c r="K37" s="9">
        <f t="shared" si="0"/>
        <v>0</v>
      </c>
      <c r="L37" s="9">
        <f t="shared" si="6"/>
        <v>0</v>
      </c>
    </row>
    <row r="38" spans="2:12" ht="12.75">
      <c r="B38">
        <f t="shared" si="1"/>
        <v>31</v>
      </c>
      <c r="C38" s="9">
        <f t="shared" si="7"/>
        <v>0</v>
      </c>
      <c r="D38" s="9">
        <f t="shared" si="8"/>
        <v>0</v>
      </c>
      <c r="E38" s="9">
        <f t="shared" si="2"/>
        <v>0</v>
      </c>
      <c r="F38" s="58">
        <f t="shared" si="3"/>
        <v>0</v>
      </c>
      <c r="H38" s="9">
        <f t="shared" si="4"/>
        <v>80</v>
      </c>
      <c r="I38" s="9">
        <f t="shared" si="5"/>
        <v>0</v>
      </c>
      <c r="J38" s="9">
        <f t="shared" si="9"/>
        <v>0</v>
      </c>
      <c r="K38" s="9">
        <f t="shared" si="0"/>
        <v>0</v>
      </c>
      <c r="L38" s="9">
        <f t="shared" si="6"/>
        <v>0</v>
      </c>
    </row>
    <row r="39" spans="2:12" ht="12.75">
      <c r="B39">
        <f t="shared" si="1"/>
        <v>32</v>
      </c>
      <c r="C39" s="9">
        <f t="shared" si="7"/>
        <v>0</v>
      </c>
      <c r="D39" s="9">
        <f t="shared" si="8"/>
        <v>0</v>
      </c>
      <c r="E39" s="9">
        <f t="shared" si="2"/>
        <v>0</v>
      </c>
      <c r="F39" s="58">
        <f t="shared" si="3"/>
        <v>0</v>
      </c>
      <c r="G39" s="154" t="s">
        <v>68</v>
      </c>
      <c r="H39" s="9">
        <f t="shared" si="4"/>
        <v>81</v>
      </c>
      <c r="I39" s="9">
        <f t="shared" si="5"/>
        <v>0</v>
      </c>
      <c r="J39" s="9">
        <f t="shared" si="9"/>
        <v>0</v>
      </c>
      <c r="K39" s="9">
        <f t="shared" si="0"/>
        <v>0</v>
      </c>
      <c r="L39" s="9">
        <f t="shared" si="6"/>
        <v>0</v>
      </c>
    </row>
    <row r="40" spans="1:12" ht="12.75">
      <c r="A40" s="154" t="s">
        <v>69</v>
      </c>
      <c r="B40">
        <f t="shared" si="1"/>
        <v>33</v>
      </c>
      <c r="C40" s="9">
        <f t="shared" si="7"/>
        <v>0</v>
      </c>
      <c r="D40" s="9">
        <f t="shared" si="8"/>
        <v>0</v>
      </c>
      <c r="E40" s="9">
        <f t="shared" si="2"/>
        <v>0</v>
      </c>
      <c r="F40" s="58">
        <f t="shared" si="3"/>
        <v>0</v>
      </c>
      <c r="G40" s="155">
        <f>SUM(J31:J42)</f>
        <v>0</v>
      </c>
      <c r="H40" s="9">
        <f t="shared" si="4"/>
        <v>82</v>
      </c>
      <c r="I40" s="9">
        <f t="shared" si="5"/>
        <v>0</v>
      </c>
      <c r="J40" s="9">
        <f t="shared" si="9"/>
        <v>0</v>
      </c>
      <c r="K40" s="9">
        <f t="shared" si="0"/>
        <v>0</v>
      </c>
      <c r="L40" s="9">
        <f t="shared" si="6"/>
        <v>0</v>
      </c>
    </row>
    <row r="41" spans="1:12" ht="12.75">
      <c r="A41" s="155">
        <f>SUM(D32:D43)</f>
        <v>0</v>
      </c>
      <c r="B41">
        <f t="shared" si="1"/>
        <v>34</v>
      </c>
      <c r="C41" s="9">
        <f t="shared" si="7"/>
        <v>0</v>
      </c>
      <c r="D41" s="9">
        <f t="shared" si="8"/>
        <v>0</v>
      </c>
      <c r="E41" s="9">
        <f t="shared" si="2"/>
        <v>0</v>
      </c>
      <c r="F41" s="58">
        <f t="shared" si="3"/>
        <v>0</v>
      </c>
      <c r="G41" s="156" t="s">
        <v>70</v>
      </c>
      <c r="H41" s="9">
        <f t="shared" si="4"/>
        <v>83</v>
      </c>
      <c r="I41" s="9">
        <f t="shared" si="5"/>
        <v>0</v>
      </c>
      <c r="J41" s="9">
        <f t="shared" si="9"/>
        <v>0</v>
      </c>
      <c r="K41" s="9">
        <f t="shared" si="0"/>
        <v>0</v>
      </c>
      <c r="L41" s="9">
        <f t="shared" si="6"/>
        <v>0</v>
      </c>
    </row>
    <row r="42" spans="1:12" ht="12.75">
      <c r="A42" s="156" t="s">
        <v>71</v>
      </c>
      <c r="B42">
        <f t="shared" si="1"/>
        <v>35</v>
      </c>
      <c r="C42" s="9">
        <f t="shared" si="7"/>
        <v>0</v>
      </c>
      <c r="D42" s="9">
        <f t="shared" si="8"/>
        <v>0</v>
      </c>
      <c r="E42" s="9">
        <f t="shared" si="2"/>
        <v>0</v>
      </c>
      <c r="F42" s="58">
        <f t="shared" si="3"/>
        <v>0</v>
      </c>
      <c r="G42" s="140">
        <f>SUM(K31:K42)</f>
        <v>0</v>
      </c>
      <c r="H42" s="161">
        <f t="shared" si="4"/>
        <v>84</v>
      </c>
      <c r="I42" s="158">
        <f t="shared" si="5"/>
        <v>0</v>
      </c>
      <c r="J42" s="158">
        <f t="shared" si="9"/>
        <v>0</v>
      </c>
      <c r="K42" s="158">
        <f t="shared" si="0"/>
        <v>0</v>
      </c>
      <c r="L42" s="158">
        <f t="shared" si="6"/>
        <v>0</v>
      </c>
    </row>
    <row r="43" spans="1:12" ht="12.75">
      <c r="A43" s="140">
        <f>SUM(E32:E43)</f>
        <v>0</v>
      </c>
      <c r="B43" s="157">
        <f t="shared" si="1"/>
        <v>36</v>
      </c>
      <c r="C43" s="158">
        <f t="shared" si="7"/>
        <v>0</v>
      </c>
      <c r="D43" s="158">
        <f t="shared" si="8"/>
        <v>0</v>
      </c>
      <c r="E43" s="158">
        <f t="shared" si="2"/>
        <v>0</v>
      </c>
      <c r="F43" s="159">
        <f t="shared" si="3"/>
        <v>0</v>
      </c>
      <c r="H43" s="9">
        <f t="shared" si="4"/>
        <v>85</v>
      </c>
      <c r="I43" s="9">
        <f t="shared" si="5"/>
        <v>0</v>
      </c>
      <c r="J43" s="9">
        <f t="shared" si="9"/>
        <v>0</v>
      </c>
      <c r="K43" s="9">
        <f t="shared" si="0"/>
        <v>0</v>
      </c>
      <c r="L43" s="9">
        <f t="shared" si="6"/>
        <v>0</v>
      </c>
    </row>
    <row r="44" spans="2:12" ht="12.75">
      <c r="B44">
        <f t="shared" si="1"/>
        <v>37</v>
      </c>
      <c r="C44" s="9">
        <f t="shared" si="7"/>
        <v>0</v>
      </c>
      <c r="D44" s="9">
        <f t="shared" si="8"/>
        <v>0</v>
      </c>
      <c r="E44" s="9">
        <f t="shared" si="2"/>
        <v>0</v>
      </c>
      <c r="F44" s="58">
        <f t="shared" si="3"/>
        <v>0</v>
      </c>
      <c r="H44" s="9">
        <f t="shared" si="4"/>
        <v>86</v>
      </c>
      <c r="I44" s="9">
        <f t="shared" si="5"/>
        <v>0</v>
      </c>
      <c r="J44" s="9">
        <f t="shared" si="9"/>
        <v>0</v>
      </c>
      <c r="K44" s="9">
        <f t="shared" si="0"/>
        <v>0</v>
      </c>
      <c r="L44" s="9">
        <f t="shared" si="6"/>
        <v>0</v>
      </c>
    </row>
    <row r="45" spans="2:12" ht="12.75">
      <c r="B45">
        <f t="shared" si="1"/>
        <v>38</v>
      </c>
      <c r="C45" s="9">
        <f t="shared" si="7"/>
        <v>0</v>
      </c>
      <c r="D45" s="9">
        <f t="shared" si="8"/>
        <v>0</v>
      </c>
      <c r="E45" s="9">
        <f t="shared" si="2"/>
        <v>0</v>
      </c>
      <c r="F45" s="58">
        <f t="shared" si="3"/>
        <v>0</v>
      </c>
      <c r="H45" s="9">
        <f t="shared" si="4"/>
        <v>87</v>
      </c>
      <c r="I45" s="9">
        <f t="shared" si="5"/>
        <v>0</v>
      </c>
      <c r="J45" s="9">
        <f t="shared" si="9"/>
        <v>0</v>
      </c>
      <c r="K45" s="9">
        <f t="shared" si="0"/>
        <v>0</v>
      </c>
      <c r="L45" s="9">
        <f t="shared" si="6"/>
        <v>0</v>
      </c>
    </row>
    <row r="46" spans="2:12" ht="12.75">
      <c r="B46">
        <f t="shared" si="1"/>
        <v>39</v>
      </c>
      <c r="C46" s="9">
        <f t="shared" si="7"/>
        <v>0</v>
      </c>
      <c r="D46" s="9">
        <f t="shared" si="8"/>
        <v>0</v>
      </c>
      <c r="E46" s="9">
        <f t="shared" si="2"/>
        <v>0</v>
      </c>
      <c r="F46" s="58">
        <f t="shared" si="3"/>
        <v>0</v>
      </c>
      <c r="H46" s="9">
        <f t="shared" si="4"/>
        <v>88</v>
      </c>
      <c r="I46" s="9">
        <f t="shared" si="5"/>
        <v>0</v>
      </c>
      <c r="J46" s="9">
        <f t="shared" si="9"/>
        <v>0</v>
      </c>
      <c r="K46" s="9">
        <f t="shared" si="0"/>
        <v>0</v>
      </c>
      <c r="L46" s="9">
        <f t="shared" si="6"/>
        <v>0</v>
      </c>
    </row>
    <row r="47" spans="2:12" ht="12.75">
      <c r="B47">
        <f t="shared" si="1"/>
        <v>40</v>
      </c>
      <c r="C47" s="9">
        <f t="shared" si="7"/>
        <v>0</v>
      </c>
      <c r="D47" s="9">
        <f t="shared" si="8"/>
        <v>0</v>
      </c>
      <c r="E47" s="9">
        <f t="shared" si="2"/>
        <v>0</v>
      </c>
      <c r="F47" s="58">
        <f t="shared" si="3"/>
        <v>0</v>
      </c>
      <c r="H47" s="9">
        <f t="shared" si="4"/>
        <v>89</v>
      </c>
      <c r="I47" s="9">
        <f t="shared" si="5"/>
        <v>0</v>
      </c>
      <c r="J47" s="9">
        <f t="shared" si="9"/>
        <v>0</v>
      </c>
      <c r="K47" s="9">
        <f t="shared" si="0"/>
        <v>0</v>
      </c>
      <c r="L47" s="9">
        <f t="shared" si="6"/>
        <v>0</v>
      </c>
    </row>
    <row r="48" spans="2:12" ht="12.75">
      <c r="B48">
        <f t="shared" si="1"/>
        <v>41</v>
      </c>
      <c r="C48" s="9">
        <f t="shared" si="7"/>
        <v>0</v>
      </c>
      <c r="D48" s="9">
        <f t="shared" si="8"/>
        <v>0</v>
      </c>
      <c r="E48" s="9">
        <f t="shared" si="2"/>
        <v>0</v>
      </c>
      <c r="F48" s="58">
        <f t="shared" si="3"/>
        <v>0</v>
      </c>
      <c r="H48" s="9">
        <f t="shared" si="4"/>
        <v>90</v>
      </c>
      <c r="I48" s="9">
        <f t="shared" si="5"/>
        <v>0</v>
      </c>
      <c r="J48" s="9">
        <f t="shared" si="9"/>
        <v>0</v>
      </c>
      <c r="K48" s="9">
        <f t="shared" si="0"/>
        <v>0</v>
      </c>
      <c r="L48" s="9">
        <f t="shared" si="6"/>
        <v>0</v>
      </c>
    </row>
    <row r="49" spans="2:12" ht="12.75">
      <c r="B49">
        <f t="shared" si="1"/>
        <v>42</v>
      </c>
      <c r="C49" s="9">
        <f t="shared" si="7"/>
        <v>0</v>
      </c>
      <c r="D49" s="9">
        <f t="shared" si="8"/>
        <v>0</v>
      </c>
      <c r="E49" s="9">
        <f t="shared" si="2"/>
        <v>0</v>
      </c>
      <c r="F49" s="58">
        <f t="shared" si="3"/>
        <v>0</v>
      </c>
      <c r="H49" s="9">
        <f t="shared" si="4"/>
        <v>91</v>
      </c>
      <c r="I49" s="9">
        <f t="shared" si="5"/>
        <v>0</v>
      </c>
      <c r="J49" s="9">
        <f t="shared" si="9"/>
        <v>0</v>
      </c>
      <c r="K49" s="9">
        <f t="shared" si="0"/>
        <v>0</v>
      </c>
      <c r="L49" s="9">
        <f t="shared" si="6"/>
        <v>0</v>
      </c>
    </row>
    <row r="50" spans="2:12" ht="12.75">
      <c r="B50">
        <f t="shared" si="1"/>
        <v>43</v>
      </c>
      <c r="C50" s="9">
        <f t="shared" si="7"/>
        <v>0</v>
      </c>
      <c r="D50" s="9">
        <f t="shared" si="8"/>
        <v>0</v>
      </c>
      <c r="E50" s="9">
        <f t="shared" si="2"/>
        <v>0</v>
      </c>
      <c r="F50" s="58">
        <f t="shared" si="3"/>
        <v>0</v>
      </c>
      <c r="H50" s="9">
        <f t="shared" si="4"/>
        <v>92</v>
      </c>
      <c r="I50" s="9">
        <f t="shared" si="5"/>
        <v>0</v>
      </c>
      <c r="J50" s="9">
        <f t="shared" si="9"/>
        <v>0</v>
      </c>
      <c r="K50" s="9">
        <f t="shared" si="0"/>
        <v>0</v>
      </c>
      <c r="L50" s="9">
        <f t="shared" si="6"/>
        <v>0</v>
      </c>
    </row>
    <row r="51" spans="2:12" ht="12.75">
      <c r="B51">
        <f t="shared" si="1"/>
        <v>44</v>
      </c>
      <c r="C51" s="9">
        <f t="shared" si="7"/>
        <v>0</v>
      </c>
      <c r="D51" s="9">
        <f t="shared" si="8"/>
        <v>0</v>
      </c>
      <c r="E51" s="9">
        <f t="shared" si="2"/>
        <v>0</v>
      </c>
      <c r="F51" s="58">
        <f t="shared" si="3"/>
        <v>0</v>
      </c>
      <c r="G51" s="154" t="s">
        <v>72</v>
      </c>
      <c r="H51" s="9">
        <f t="shared" si="4"/>
        <v>93</v>
      </c>
      <c r="I51" s="9">
        <f t="shared" si="5"/>
        <v>0</v>
      </c>
      <c r="J51" s="9">
        <f t="shared" si="9"/>
        <v>0</v>
      </c>
      <c r="K51" s="9">
        <f t="shared" si="0"/>
        <v>0</v>
      </c>
      <c r="L51" s="9">
        <f t="shared" si="6"/>
        <v>0</v>
      </c>
    </row>
    <row r="52" spans="1:12" ht="12.75">
      <c r="A52" s="154" t="s">
        <v>73</v>
      </c>
      <c r="B52">
        <f t="shared" si="1"/>
        <v>45</v>
      </c>
      <c r="C52" s="9">
        <f t="shared" si="7"/>
        <v>0</v>
      </c>
      <c r="D52" s="9">
        <f t="shared" si="8"/>
        <v>0</v>
      </c>
      <c r="E52" s="9">
        <f t="shared" si="2"/>
        <v>0</v>
      </c>
      <c r="F52" s="58">
        <f t="shared" si="3"/>
        <v>0</v>
      </c>
      <c r="G52" s="155">
        <f>SUM(J43:J54)</f>
        <v>0</v>
      </c>
      <c r="H52" s="9">
        <f t="shared" si="4"/>
        <v>94</v>
      </c>
      <c r="I52" s="9">
        <f t="shared" si="5"/>
        <v>0</v>
      </c>
      <c r="J52" s="9">
        <f t="shared" si="9"/>
        <v>0</v>
      </c>
      <c r="K52" s="9">
        <f t="shared" si="0"/>
        <v>0</v>
      </c>
      <c r="L52" s="9">
        <f t="shared" si="6"/>
        <v>0</v>
      </c>
    </row>
    <row r="53" spans="1:12" ht="12.75">
      <c r="A53" s="155">
        <f>SUM(D44:D55)</f>
        <v>0</v>
      </c>
      <c r="B53">
        <f t="shared" si="1"/>
        <v>46</v>
      </c>
      <c r="C53" s="9">
        <f t="shared" si="7"/>
        <v>0</v>
      </c>
      <c r="D53" s="9">
        <f t="shared" si="8"/>
        <v>0</v>
      </c>
      <c r="E53" s="9">
        <f t="shared" si="2"/>
        <v>0</v>
      </c>
      <c r="F53" s="58">
        <f t="shared" si="3"/>
        <v>0</v>
      </c>
      <c r="G53" s="156" t="s">
        <v>74</v>
      </c>
      <c r="H53" s="9">
        <f t="shared" si="4"/>
        <v>95</v>
      </c>
      <c r="I53" s="9">
        <f t="shared" si="5"/>
        <v>0</v>
      </c>
      <c r="J53" s="9">
        <f t="shared" si="9"/>
        <v>0</v>
      </c>
      <c r="K53" s="9">
        <f t="shared" si="0"/>
        <v>0</v>
      </c>
      <c r="L53" s="9">
        <f t="shared" si="6"/>
        <v>0</v>
      </c>
    </row>
    <row r="54" spans="1:12" ht="12.75">
      <c r="A54" s="156" t="s">
        <v>75</v>
      </c>
      <c r="B54">
        <f t="shared" si="1"/>
        <v>47</v>
      </c>
      <c r="C54" s="9">
        <f t="shared" si="7"/>
        <v>0</v>
      </c>
      <c r="D54" s="9">
        <f t="shared" si="8"/>
        <v>0</v>
      </c>
      <c r="E54" s="9">
        <f t="shared" si="2"/>
        <v>0</v>
      </c>
      <c r="F54" s="58">
        <f t="shared" si="3"/>
        <v>0</v>
      </c>
      <c r="G54" s="140">
        <f>SUM(K43:K54)</f>
        <v>0</v>
      </c>
      <c r="H54" s="161">
        <f t="shared" si="4"/>
        <v>96</v>
      </c>
      <c r="I54" s="158">
        <f t="shared" si="5"/>
        <v>0</v>
      </c>
      <c r="J54" s="158">
        <f t="shared" si="9"/>
        <v>0</v>
      </c>
      <c r="K54" s="158">
        <f t="shared" si="0"/>
        <v>0</v>
      </c>
      <c r="L54" s="158">
        <f t="shared" si="6"/>
        <v>0</v>
      </c>
    </row>
    <row r="55" spans="1:12" ht="12.75">
      <c r="A55" s="140">
        <f>SUM(E44:E55)</f>
        <v>0</v>
      </c>
      <c r="B55" s="160">
        <f t="shared" si="1"/>
        <v>48</v>
      </c>
      <c r="C55" s="158">
        <f t="shared" si="7"/>
        <v>0</v>
      </c>
      <c r="D55" s="158">
        <f t="shared" si="8"/>
        <v>0</v>
      </c>
      <c r="E55" s="158">
        <f t="shared" si="2"/>
        <v>0</v>
      </c>
      <c r="F55" s="159">
        <f t="shared" si="3"/>
        <v>0</v>
      </c>
      <c r="H55" s="9"/>
      <c r="I55" s="9"/>
      <c r="J55" s="9"/>
      <c r="K55" s="9"/>
      <c r="L55" s="9"/>
    </row>
    <row r="56" spans="4:7" ht="12.75">
      <c r="D56" s="60"/>
      <c r="E56" s="9"/>
      <c r="F56" s="9"/>
      <c r="G56" s="58"/>
    </row>
    <row r="57" spans="2:7" ht="12.75">
      <c r="B57" s="61"/>
      <c r="C57" s="60" t="s">
        <v>76</v>
      </c>
      <c r="D57" s="60" t="s">
        <v>77</v>
      </c>
      <c r="E57" s="60" t="s">
        <v>78</v>
      </c>
      <c r="F57" s="62" t="s">
        <v>79</v>
      </c>
      <c r="G57" s="56" t="s">
        <v>80</v>
      </c>
    </row>
    <row r="58" spans="1:7" ht="12.75">
      <c r="A58" t="s">
        <v>81</v>
      </c>
      <c r="C58" s="9">
        <f>SUM(E8:E19)</f>
        <v>0</v>
      </c>
      <c r="D58" s="9">
        <f>SUM(E20:E31)</f>
        <v>0</v>
      </c>
      <c r="E58" s="9">
        <f>SUM(E32:E43)</f>
        <v>0</v>
      </c>
      <c r="F58" s="58">
        <f>SUM(E44:E55)</f>
        <v>0</v>
      </c>
      <c r="G58" s="9">
        <f>SUM(K7:K18)</f>
        <v>0</v>
      </c>
    </row>
    <row r="59" spans="1:7" ht="12.75">
      <c r="A59" t="s">
        <v>82</v>
      </c>
      <c r="C59" s="9">
        <f>F19</f>
        <v>0</v>
      </c>
      <c r="D59" s="9">
        <f>F31</f>
        <v>0</v>
      </c>
      <c r="E59" s="9">
        <f>F43</f>
        <v>0</v>
      </c>
      <c r="F59" s="9">
        <f>F55</f>
        <v>0</v>
      </c>
      <c r="G59" s="58">
        <f>L18</f>
        <v>0</v>
      </c>
    </row>
    <row r="60" spans="1:7" ht="12.75">
      <c r="A60" t="s">
        <v>83</v>
      </c>
      <c r="C60" s="9">
        <f>C59+C58</f>
        <v>0</v>
      </c>
      <c r="D60" s="9">
        <f>D59+D58</f>
        <v>0</v>
      </c>
      <c r="E60" s="9">
        <f>E59+E58</f>
        <v>0</v>
      </c>
      <c r="F60" s="9">
        <f>F59+F58</f>
        <v>0</v>
      </c>
      <c r="G60" s="9">
        <f>G59+G58</f>
        <v>0</v>
      </c>
    </row>
    <row r="66" spans="1:3" ht="12.75">
      <c r="A66" s="52" t="s">
        <v>110</v>
      </c>
      <c r="B66" s="16" t="s">
        <v>49</v>
      </c>
      <c r="C66" s="53">
        <v>0</v>
      </c>
    </row>
    <row r="67" spans="2:6" ht="12.75">
      <c r="B67" s="16" t="s">
        <v>41</v>
      </c>
      <c r="C67" s="54">
        <f>0.06/12</f>
        <v>0.005</v>
      </c>
      <c r="E67" s="55">
        <f>C67*12</f>
        <v>0.06</v>
      </c>
      <c r="F67" t="s">
        <v>50</v>
      </c>
    </row>
    <row r="68" spans="2:6" ht="12.75">
      <c r="B68" s="16" t="s">
        <v>51</v>
      </c>
      <c r="C68" s="9">
        <f>4*12</f>
        <v>48</v>
      </c>
      <c r="E68">
        <f>C68/12</f>
        <v>4</v>
      </c>
      <c r="F68" t="s">
        <v>52</v>
      </c>
    </row>
    <row r="69" spans="3:11" ht="12.75">
      <c r="C69" s="9" t="s">
        <v>0</v>
      </c>
      <c r="E69" s="56" t="s">
        <v>53</v>
      </c>
      <c r="I69" s="9"/>
      <c r="K69" s="56" t="s">
        <v>53</v>
      </c>
    </row>
    <row r="70" spans="3:12" ht="12.75">
      <c r="C70" s="9"/>
      <c r="E70" s="56" t="s">
        <v>54</v>
      </c>
      <c r="F70" s="56" t="s">
        <v>55</v>
      </c>
      <c r="I70" s="9"/>
      <c r="K70" s="56" t="s">
        <v>54</v>
      </c>
      <c r="L70" s="56" t="s">
        <v>55</v>
      </c>
    </row>
    <row r="71" spans="2:12" ht="12.75">
      <c r="B71" s="56" t="s">
        <v>56</v>
      </c>
      <c r="C71" s="56" t="s">
        <v>57</v>
      </c>
      <c r="D71" s="56" t="s">
        <v>41</v>
      </c>
      <c r="E71" s="56" t="s">
        <v>58</v>
      </c>
      <c r="F71" s="57" t="s">
        <v>59</v>
      </c>
      <c r="H71" s="56" t="s">
        <v>56</v>
      </c>
      <c r="I71" s="56" t="s">
        <v>57</v>
      </c>
      <c r="J71" s="56" t="s">
        <v>41</v>
      </c>
      <c r="K71" s="56" t="s">
        <v>58</v>
      </c>
      <c r="L71" s="57" t="s">
        <v>59</v>
      </c>
    </row>
    <row r="72" spans="1:12" ht="12.75">
      <c r="A72" s="9">
        <f>D73*3</f>
        <v>0</v>
      </c>
      <c r="B72">
        <v>0</v>
      </c>
      <c r="C72">
        <v>0</v>
      </c>
      <c r="D72">
        <v>0</v>
      </c>
      <c r="E72">
        <v>0</v>
      </c>
      <c r="F72" s="9">
        <f>+C66</f>
        <v>0</v>
      </c>
      <c r="H72">
        <f>B120+1</f>
        <v>49</v>
      </c>
      <c r="I72" s="9">
        <f>PMT($C$67,$C$68,$C$66)*-1</f>
        <v>0</v>
      </c>
      <c r="J72" s="9">
        <f>$C$67*F120</f>
        <v>0</v>
      </c>
      <c r="K72" s="9">
        <f aca="true" t="shared" si="10" ref="K72:K119">I72-J72</f>
        <v>0</v>
      </c>
      <c r="L72" s="58">
        <f>+F120-K72</f>
        <v>0</v>
      </c>
    </row>
    <row r="73" spans="2:12" ht="12.75">
      <c r="B73">
        <f aca="true" t="shared" si="11" ref="B73:B120">1+B72</f>
        <v>1</v>
      </c>
      <c r="C73" s="9">
        <f>PMT($C$67,$C$68,$C$66)*-1</f>
        <v>0</v>
      </c>
      <c r="D73" s="9">
        <f>$C$67*F72</f>
        <v>0</v>
      </c>
      <c r="E73" s="9">
        <f>C73-D73</f>
        <v>0</v>
      </c>
      <c r="F73" s="58">
        <f aca="true" t="shared" si="12" ref="F73:F120">+F72-E73</f>
        <v>0</v>
      </c>
      <c r="H73" s="9">
        <f aca="true" t="shared" si="13" ref="H73:H119">+H72+1</f>
        <v>50</v>
      </c>
      <c r="I73" s="9">
        <f aca="true" t="shared" si="14" ref="I73:I119">PMT($C$67,$C$68,$C$66)*-1</f>
        <v>0</v>
      </c>
      <c r="J73" s="9">
        <f>$C$67*L72</f>
        <v>0</v>
      </c>
      <c r="K73" s="9">
        <f t="shared" si="10"/>
        <v>0</v>
      </c>
      <c r="L73" s="9">
        <f aca="true" t="shared" si="15" ref="L73:L119">L72-K73</f>
        <v>0</v>
      </c>
    </row>
    <row r="74" spans="2:12" ht="12.75">
      <c r="B74">
        <f t="shared" si="11"/>
        <v>2</v>
      </c>
      <c r="C74" s="9">
        <f aca="true" t="shared" si="16" ref="C74:C120">PMT($C$67,$C$68,$C$66)*-1</f>
        <v>0</v>
      </c>
      <c r="D74" s="9">
        <f aca="true" t="shared" si="17" ref="D74:D120">$C$67*F73</f>
        <v>0</v>
      </c>
      <c r="E74" s="9">
        <f aca="true" t="shared" si="18" ref="E74:E120">C74-D74</f>
        <v>0</v>
      </c>
      <c r="F74" s="58">
        <f t="shared" si="12"/>
        <v>0</v>
      </c>
      <c r="H74" s="9">
        <f t="shared" si="13"/>
        <v>51</v>
      </c>
      <c r="I74" s="9">
        <f t="shared" si="14"/>
        <v>0</v>
      </c>
      <c r="J74" s="9">
        <f aca="true" t="shared" si="19" ref="J74:J119">$C$67*L73</f>
        <v>0</v>
      </c>
      <c r="K74" s="9">
        <f t="shared" si="10"/>
        <v>0</v>
      </c>
      <c r="L74" s="9">
        <f t="shared" si="15"/>
        <v>0</v>
      </c>
    </row>
    <row r="75" spans="2:12" ht="12.75">
      <c r="B75">
        <f t="shared" si="11"/>
        <v>3</v>
      </c>
      <c r="C75" s="9">
        <f t="shared" si="16"/>
        <v>0</v>
      </c>
      <c r="D75" s="9">
        <f t="shared" si="17"/>
        <v>0</v>
      </c>
      <c r="E75" s="9">
        <f t="shared" si="18"/>
        <v>0</v>
      </c>
      <c r="F75" s="58">
        <f t="shared" si="12"/>
        <v>0</v>
      </c>
      <c r="H75" s="9">
        <f t="shared" si="13"/>
        <v>52</v>
      </c>
      <c r="I75" s="9">
        <f t="shared" si="14"/>
        <v>0</v>
      </c>
      <c r="J75" s="9">
        <f t="shared" si="19"/>
        <v>0</v>
      </c>
      <c r="K75" s="9">
        <f t="shared" si="10"/>
        <v>0</v>
      </c>
      <c r="L75" s="9">
        <f t="shared" si="15"/>
        <v>0</v>
      </c>
    </row>
    <row r="76" spans="2:12" ht="12.75">
      <c r="B76">
        <f t="shared" si="11"/>
        <v>4</v>
      </c>
      <c r="C76" s="9">
        <f t="shared" si="16"/>
        <v>0</v>
      </c>
      <c r="D76" s="9">
        <f t="shared" si="17"/>
        <v>0</v>
      </c>
      <c r="E76" s="9">
        <f t="shared" si="18"/>
        <v>0</v>
      </c>
      <c r="F76" s="58">
        <f t="shared" si="12"/>
        <v>0</v>
      </c>
      <c r="H76" s="9">
        <f t="shared" si="13"/>
        <v>53</v>
      </c>
      <c r="I76" s="9">
        <f t="shared" si="14"/>
        <v>0</v>
      </c>
      <c r="J76" s="9">
        <f t="shared" si="19"/>
        <v>0</v>
      </c>
      <c r="K76" s="9">
        <f t="shared" si="10"/>
        <v>0</v>
      </c>
      <c r="L76" s="9">
        <f t="shared" si="15"/>
        <v>0</v>
      </c>
    </row>
    <row r="77" spans="1:12" ht="12.75">
      <c r="A77" s="9">
        <f>SUM(E73:E90)</f>
        <v>0</v>
      </c>
      <c r="B77">
        <f t="shared" si="11"/>
        <v>5</v>
      </c>
      <c r="C77" s="9">
        <f t="shared" si="16"/>
        <v>0</v>
      </c>
      <c r="D77" s="9">
        <f t="shared" si="17"/>
        <v>0</v>
      </c>
      <c r="E77" s="9">
        <f t="shared" si="18"/>
        <v>0</v>
      </c>
      <c r="F77" s="58">
        <f t="shared" si="12"/>
        <v>0</v>
      </c>
      <c r="H77" s="9">
        <f t="shared" si="13"/>
        <v>54</v>
      </c>
      <c r="I77" s="9">
        <f t="shared" si="14"/>
        <v>0</v>
      </c>
      <c r="J77" s="9">
        <f t="shared" si="19"/>
        <v>0</v>
      </c>
      <c r="K77" s="9">
        <f t="shared" si="10"/>
        <v>0</v>
      </c>
      <c r="L77" s="9">
        <f t="shared" si="15"/>
        <v>0</v>
      </c>
    </row>
    <row r="78" spans="2:12" ht="12.75">
      <c r="B78">
        <f t="shared" si="11"/>
        <v>6</v>
      </c>
      <c r="C78" s="9">
        <f t="shared" si="16"/>
        <v>0</v>
      </c>
      <c r="D78" s="9">
        <f t="shared" si="17"/>
        <v>0</v>
      </c>
      <c r="E78" s="9">
        <f t="shared" si="18"/>
        <v>0</v>
      </c>
      <c r="F78" s="58">
        <f t="shared" si="12"/>
        <v>0</v>
      </c>
      <c r="H78" s="9">
        <f t="shared" si="13"/>
        <v>55</v>
      </c>
      <c r="I78" s="9">
        <f t="shared" si="14"/>
        <v>0</v>
      </c>
      <c r="J78" s="9">
        <f t="shared" si="19"/>
        <v>0</v>
      </c>
      <c r="K78" s="9">
        <f t="shared" si="10"/>
        <v>0</v>
      </c>
      <c r="L78" s="9">
        <f t="shared" si="15"/>
        <v>0</v>
      </c>
    </row>
    <row r="79" spans="2:12" ht="12.75">
      <c r="B79">
        <f t="shared" si="11"/>
        <v>7</v>
      </c>
      <c r="C79" s="9">
        <f t="shared" si="16"/>
        <v>0</v>
      </c>
      <c r="D79" s="9">
        <f t="shared" si="17"/>
        <v>0</v>
      </c>
      <c r="E79" s="9">
        <f t="shared" si="18"/>
        <v>0</v>
      </c>
      <c r="F79" s="58">
        <f t="shared" si="12"/>
        <v>0</v>
      </c>
      <c r="H79" s="9">
        <f t="shared" si="13"/>
        <v>56</v>
      </c>
      <c r="I79" s="9">
        <f t="shared" si="14"/>
        <v>0</v>
      </c>
      <c r="J79" s="9">
        <f t="shared" si="19"/>
        <v>0</v>
      </c>
      <c r="K79" s="9">
        <f t="shared" si="10"/>
        <v>0</v>
      </c>
      <c r="L79" s="9">
        <f t="shared" si="15"/>
        <v>0</v>
      </c>
    </row>
    <row r="80" spans="2:12" ht="12.75">
      <c r="B80">
        <f t="shared" si="11"/>
        <v>8</v>
      </c>
      <c r="C80" s="9">
        <f t="shared" si="16"/>
        <v>0</v>
      </c>
      <c r="D80" s="9">
        <f t="shared" si="17"/>
        <v>0</v>
      </c>
      <c r="E80" s="9">
        <f t="shared" si="18"/>
        <v>0</v>
      </c>
      <c r="F80" s="58">
        <f t="shared" si="12"/>
        <v>0</v>
      </c>
      <c r="G80" s="59" t="s">
        <v>60</v>
      </c>
      <c r="H80" s="9">
        <f t="shared" si="13"/>
        <v>57</v>
      </c>
      <c r="I80" s="9">
        <f t="shared" si="14"/>
        <v>0</v>
      </c>
      <c r="J80" s="9">
        <f t="shared" si="19"/>
        <v>0</v>
      </c>
      <c r="K80" s="9">
        <f t="shared" si="10"/>
        <v>0</v>
      </c>
      <c r="L80" s="9">
        <f t="shared" si="15"/>
        <v>0</v>
      </c>
    </row>
    <row r="81" spans="1:12" ht="12.75">
      <c r="A81" s="59" t="s">
        <v>61</v>
      </c>
      <c r="B81">
        <f t="shared" si="11"/>
        <v>9</v>
      </c>
      <c r="C81" s="9">
        <f t="shared" si="16"/>
        <v>0</v>
      </c>
      <c r="D81" s="9">
        <f t="shared" si="17"/>
        <v>0</v>
      </c>
      <c r="E81" s="9">
        <f t="shared" si="18"/>
        <v>0</v>
      </c>
      <c r="F81" s="58">
        <f t="shared" si="12"/>
        <v>0</v>
      </c>
      <c r="G81" s="9">
        <f>SUM(J72:J83)</f>
        <v>0</v>
      </c>
      <c r="H81" s="9">
        <f t="shared" si="13"/>
        <v>58</v>
      </c>
      <c r="I81" s="9">
        <f t="shared" si="14"/>
        <v>0</v>
      </c>
      <c r="J81" s="9">
        <f t="shared" si="19"/>
        <v>0</v>
      </c>
      <c r="K81" s="9">
        <f t="shared" si="10"/>
        <v>0</v>
      </c>
      <c r="L81" s="9">
        <f t="shared" si="15"/>
        <v>0</v>
      </c>
    </row>
    <row r="82" spans="1:12" ht="12.75">
      <c r="A82" s="9">
        <f>SUM(D73:D84)</f>
        <v>0</v>
      </c>
      <c r="B82">
        <f t="shared" si="11"/>
        <v>10</v>
      </c>
      <c r="C82" s="9">
        <f t="shared" si="16"/>
        <v>0</v>
      </c>
      <c r="D82" s="9">
        <f t="shared" si="17"/>
        <v>0</v>
      </c>
      <c r="E82" s="9">
        <f t="shared" si="18"/>
        <v>0</v>
      </c>
      <c r="F82" s="58">
        <f t="shared" si="12"/>
        <v>0</v>
      </c>
      <c r="G82" s="59" t="s">
        <v>62</v>
      </c>
      <c r="H82" s="9">
        <f t="shared" si="13"/>
        <v>59</v>
      </c>
      <c r="I82" s="9">
        <f t="shared" si="14"/>
        <v>0</v>
      </c>
      <c r="J82" s="9">
        <f t="shared" si="19"/>
        <v>0</v>
      </c>
      <c r="K82" s="9">
        <f t="shared" si="10"/>
        <v>0</v>
      </c>
      <c r="L82" s="9">
        <f t="shared" si="15"/>
        <v>0</v>
      </c>
    </row>
    <row r="83" spans="1:12" ht="12.75">
      <c r="A83" s="59" t="s">
        <v>63</v>
      </c>
      <c r="B83">
        <f t="shared" si="11"/>
        <v>11</v>
      </c>
      <c r="C83" s="9">
        <f t="shared" si="16"/>
        <v>0</v>
      </c>
      <c r="D83" s="9">
        <f t="shared" si="17"/>
        <v>0</v>
      </c>
      <c r="E83" s="9">
        <f t="shared" si="18"/>
        <v>0</v>
      </c>
      <c r="F83" s="58">
        <f t="shared" si="12"/>
        <v>0</v>
      </c>
      <c r="G83" s="9">
        <f>SUM(K72:K83)</f>
        <v>0</v>
      </c>
      <c r="H83" s="9">
        <f t="shared" si="13"/>
        <v>60</v>
      </c>
      <c r="I83" s="9">
        <f t="shared" si="14"/>
        <v>0</v>
      </c>
      <c r="J83" s="9">
        <f t="shared" si="19"/>
        <v>0</v>
      </c>
      <c r="K83" s="9">
        <f t="shared" si="10"/>
        <v>0</v>
      </c>
      <c r="L83" s="9">
        <f t="shared" si="15"/>
        <v>0</v>
      </c>
    </row>
    <row r="84" spans="1:12" ht="12.75">
      <c r="A84" s="9">
        <f>SUM(E73:E84)</f>
        <v>0</v>
      </c>
      <c r="B84">
        <f t="shared" si="11"/>
        <v>12</v>
      </c>
      <c r="C84" s="9">
        <f t="shared" si="16"/>
        <v>0</v>
      </c>
      <c r="D84" s="9">
        <f t="shared" si="17"/>
        <v>0</v>
      </c>
      <c r="E84" s="9">
        <f t="shared" si="18"/>
        <v>0</v>
      </c>
      <c r="F84" s="58">
        <f t="shared" si="12"/>
        <v>0</v>
      </c>
      <c r="H84" s="9">
        <f t="shared" si="13"/>
        <v>61</v>
      </c>
      <c r="I84" s="9">
        <f t="shared" si="14"/>
        <v>0</v>
      </c>
      <c r="J84" s="9">
        <f t="shared" si="19"/>
        <v>0</v>
      </c>
      <c r="K84" s="9">
        <f t="shared" si="10"/>
        <v>0</v>
      </c>
      <c r="L84" s="9">
        <f t="shared" si="15"/>
        <v>0</v>
      </c>
    </row>
    <row r="85" spans="2:12" ht="12.75">
      <c r="B85">
        <f t="shared" si="11"/>
        <v>13</v>
      </c>
      <c r="C85" s="9">
        <f t="shared" si="16"/>
        <v>0</v>
      </c>
      <c r="D85" s="9">
        <f t="shared" si="17"/>
        <v>0</v>
      </c>
      <c r="E85" s="9">
        <f t="shared" si="18"/>
        <v>0</v>
      </c>
      <c r="F85" s="58">
        <f t="shared" si="12"/>
        <v>0</v>
      </c>
      <c r="H85" s="9">
        <f t="shared" si="13"/>
        <v>62</v>
      </c>
      <c r="I85" s="9">
        <f t="shared" si="14"/>
        <v>0</v>
      </c>
      <c r="J85" s="9">
        <f t="shared" si="19"/>
        <v>0</v>
      </c>
      <c r="K85" s="9">
        <f t="shared" si="10"/>
        <v>0</v>
      </c>
      <c r="L85" s="9">
        <f t="shared" si="15"/>
        <v>0</v>
      </c>
    </row>
    <row r="86" spans="2:12" ht="12.75">
      <c r="B86">
        <f t="shared" si="11"/>
        <v>14</v>
      </c>
      <c r="C86" s="9">
        <f t="shared" si="16"/>
        <v>0</v>
      </c>
      <c r="D86" s="9">
        <f t="shared" si="17"/>
        <v>0</v>
      </c>
      <c r="E86" s="9">
        <f t="shared" si="18"/>
        <v>0</v>
      </c>
      <c r="F86" s="58">
        <f t="shared" si="12"/>
        <v>0</v>
      </c>
      <c r="H86" s="9">
        <f t="shared" si="13"/>
        <v>63</v>
      </c>
      <c r="I86" s="9">
        <f t="shared" si="14"/>
        <v>0</v>
      </c>
      <c r="J86" s="9">
        <f t="shared" si="19"/>
        <v>0</v>
      </c>
      <c r="K86" s="9">
        <f t="shared" si="10"/>
        <v>0</v>
      </c>
      <c r="L86" s="9">
        <f t="shared" si="15"/>
        <v>0</v>
      </c>
    </row>
    <row r="87" spans="2:12" ht="12.75">
      <c r="B87">
        <f t="shared" si="11"/>
        <v>15</v>
      </c>
      <c r="C87" s="9">
        <f t="shared" si="16"/>
        <v>0</v>
      </c>
      <c r="D87" s="9">
        <f t="shared" si="17"/>
        <v>0</v>
      </c>
      <c r="E87" s="9">
        <f t="shared" si="18"/>
        <v>0</v>
      </c>
      <c r="F87" s="58">
        <f t="shared" si="12"/>
        <v>0</v>
      </c>
      <c r="H87" s="9">
        <f t="shared" si="13"/>
        <v>64</v>
      </c>
      <c r="I87" s="9">
        <f t="shared" si="14"/>
        <v>0</v>
      </c>
      <c r="J87" s="9">
        <f t="shared" si="19"/>
        <v>0</v>
      </c>
      <c r="K87" s="9">
        <f t="shared" si="10"/>
        <v>0</v>
      </c>
      <c r="L87" s="9">
        <f t="shared" si="15"/>
        <v>0</v>
      </c>
    </row>
    <row r="88" spans="2:12" ht="12.75">
      <c r="B88">
        <f t="shared" si="11"/>
        <v>16</v>
      </c>
      <c r="C88" s="9">
        <f t="shared" si="16"/>
        <v>0</v>
      </c>
      <c r="D88" s="9">
        <f t="shared" si="17"/>
        <v>0</v>
      </c>
      <c r="E88" s="9">
        <f t="shared" si="18"/>
        <v>0</v>
      </c>
      <c r="F88" s="58">
        <f t="shared" si="12"/>
        <v>0</v>
      </c>
      <c r="H88" s="9">
        <f t="shared" si="13"/>
        <v>65</v>
      </c>
      <c r="I88" s="9">
        <f t="shared" si="14"/>
        <v>0</v>
      </c>
      <c r="J88" s="9">
        <f t="shared" si="19"/>
        <v>0</v>
      </c>
      <c r="K88" s="9">
        <f t="shared" si="10"/>
        <v>0</v>
      </c>
      <c r="L88" s="9">
        <f t="shared" si="15"/>
        <v>0</v>
      </c>
    </row>
    <row r="89" spans="2:12" ht="12.75">
      <c r="B89">
        <f t="shared" si="11"/>
        <v>17</v>
      </c>
      <c r="C89" s="9">
        <f t="shared" si="16"/>
        <v>0</v>
      </c>
      <c r="D89" s="9">
        <f t="shared" si="17"/>
        <v>0</v>
      </c>
      <c r="E89" s="9">
        <f t="shared" si="18"/>
        <v>0</v>
      </c>
      <c r="F89" s="58">
        <f t="shared" si="12"/>
        <v>0</v>
      </c>
      <c r="H89" s="9">
        <f t="shared" si="13"/>
        <v>66</v>
      </c>
      <c r="I89" s="9">
        <f t="shared" si="14"/>
        <v>0</v>
      </c>
      <c r="J89" s="9">
        <f t="shared" si="19"/>
        <v>0</v>
      </c>
      <c r="K89" s="9">
        <f t="shared" si="10"/>
        <v>0</v>
      </c>
      <c r="L89" s="9">
        <f t="shared" si="15"/>
        <v>0</v>
      </c>
    </row>
    <row r="90" spans="2:12" ht="12.75">
      <c r="B90">
        <f t="shared" si="11"/>
        <v>18</v>
      </c>
      <c r="C90" s="9">
        <f t="shared" si="16"/>
        <v>0</v>
      </c>
      <c r="D90" s="9">
        <f t="shared" si="17"/>
        <v>0</v>
      </c>
      <c r="E90" s="9">
        <f t="shared" si="18"/>
        <v>0</v>
      </c>
      <c r="F90" s="58">
        <f t="shared" si="12"/>
        <v>0</v>
      </c>
      <c r="H90" s="9">
        <f t="shared" si="13"/>
        <v>67</v>
      </c>
      <c r="I90" s="9">
        <f t="shared" si="14"/>
        <v>0</v>
      </c>
      <c r="J90" s="9">
        <f t="shared" si="19"/>
        <v>0</v>
      </c>
      <c r="K90" s="9">
        <f t="shared" si="10"/>
        <v>0</v>
      </c>
      <c r="L90" s="9">
        <f t="shared" si="15"/>
        <v>0</v>
      </c>
    </row>
    <row r="91" spans="2:12" ht="12.75">
      <c r="B91">
        <f t="shared" si="11"/>
        <v>19</v>
      </c>
      <c r="C91" s="9">
        <f t="shared" si="16"/>
        <v>0</v>
      </c>
      <c r="D91" s="9">
        <f t="shared" si="17"/>
        <v>0</v>
      </c>
      <c r="E91" s="9">
        <f t="shared" si="18"/>
        <v>0</v>
      </c>
      <c r="F91" s="58">
        <f t="shared" si="12"/>
        <v>0</v>
      </c>
      <c r="H91" s="9">
        <f t="shared" si="13"/>
        <v>68</v>
      </c>
      <c r="I91" s="9">
        <f t="shared" si="14"/>
        <v>0</v>
      </c>
      <c r="J91" s="9">
        <f t="shared" si="19"/>
        <v>0</v>
      </c>
      <c r="K91" s="9">
        <f t="shared" si="10"/>
        <v>0</v>
      </c>
      <c r="L91" s="9">
        <f t="shared" si="15"/>
        <v>0</v>
      </c>
    </row>
    <row r="92" spans="2:12" ht="12.75">
      <c r="B92">
        <f t="shared" si="11"/>
        <v>20</v>
      </c>
      <c r="C92" s="9">
        <f t="shared" si="16"/>
        <v>0</v>
      </c>
      <c r="D92" s="9">
        <f t="shared" si="17"/>
        <v>0</v>
      </c>
      <c r="E92" s="9">
        <f t="shared" si="18"/>
        <v>0</v>
      </c>
      <c r="F92" s="58">
        <f t="shared" si="12"/>
        <v>0</v>
      </c>
      <c r="G92" s="59" t="s">
        <v>64</v>
      </c>
      <c r="H92" s="9">
        <f t="shared" si="13"/>
        <v>69</v>
      </c>
      <c r="I92" s="9">
        <f t="shared" si="14"/>
        <v>0</v>
      </c>
      <c r="J92" s="9">
        <f t="shared" si="19"/>
        <v>0</v>
      </c>
      <c r="K92" s="9">
        <f t="shared" si="10"/>
        <v>0</v>
      </c>
      <c r="L92" s="9">
        <f t="shared" si="15"/>
        <v>0</v>
      </c>
    </row>
    <row r="93" spans="1:12" ht="12.75">
      <c r="A93" s="59" t="s">
        <v>65</v>
      </c>
      <c r="B93">
        <f t="shared" si="11"/>
        <v>21</v>
      </c>
      <c r="C93" s="9">
        <f t="shared" si="16"/>
        <v>0</v>
      </c>
      <c r="D93" s="9">
        <f t="shared" si="17"/>
        <v>0</v>
      </c>
      <c r="E93" s="9">
        <f t="shared" si="18"/>
        <v>0</v>
      </c>
      <c r="F93" s="58">
        <f t="shared" si="12"/>
        <v>0</v>
      </c>
      <c r="G93" s="9">
        <f>SUM(J84:J95)</f>
        <v>0</v>
      </c>
      <c r="H93" s="9">
        <f t="shared" si="13"/>
        <v>70</v>
      </c>
      <c r="I93" s="9">
        <f t="shared" si="14"/>
        <v>0</v>
      </c>
      <c r="J93" s="9">
        <f t="shared" si="19"/>
        <v>0</v>
      </c>
      <c r="K93" s="9">
        <f t="shared" si="10"/>
        <v>0</v>
      </c>
      <c r="L93" s="9">
        <f t="shared" si="15"/>
        <v>0</v>
      </c>
    </row>
    <row r="94" spans="1:12" ht="12.75">
      <c r="A94" s="9">
        <f>SUM(D85:D96)</f>
        <v>0</v>
      </c>
      <c r="B94">
        <f t="shared" si="11"/>
        <v>22</v>
      </c>
      <c r="C94" s="9">
        <f t="shared" si="16"/>
        <v>0</v>
      </c>
      <c r="D94" s="9">
        <f t="shared" si="17"/>
        <v>0</v>
      </c>
      <c r="E94" s="9">
        <f t="shared" si="18"/>
        <v>0</v>
      </c>
      <c r="F94" s="58">
        <f t="shared" si="12"/>
        <v>0</v>
      </c>
      <c r="G94" s="59" t="s">
        <v>66</v>
      </c>
      <c r="H94" s="9">
        <f t="shared" si="13"/>
        <v>71</v>
      </c>
      <c r="I94" s="9">
        <f t="shared" si="14"/>
        <v>0</v>
      </c>
      <c r="J94" s="9">
        <f t="shared" si="19"/>
        <v>0</v>
      </c>
      <c r="K94" s="9">
        <f t="shared" si="10"/>
        <v>0</v>
      </c>
      <c r="L94" s="9">
        <f t="shared" si="15"/>
        <v>0</v>
      </c>
    </row>
    <row r="95" spans="1:12" ht="12.75">
      <c r="A95" s="59" t="s">
        <v>67</v>
      </c>
      <c r="B95">
        <f t="shared" si="11"/>
        <v>23</v>
      </c>
      <c r="C95" s="9">
        <f t="shared" si="16"/>
        <v>0</v>
      </c>
      <c r="D95" s="9">
        <f t="shared" si="17"/>
        <v>0</v>
      </c>
      <c r="E95" s="9">
        <f t="shared" si="18"/>
        <v>0</v>
      </c>
      <c r="F95" s="58">
        <f t="shared" si="12"/>
        <v>0</v>
      </c>
      <c r="G95" s="9">
        <f>SUM(K84:K95)</f>
        <v>0</v>
      </c>
      <c r="H95" s="9">
        <f t="shared" si="13"/>
        <v>72</v>
      </c>
      <c r="I95" s="9">
        <f t="shared" si="14"/>
        <v>0</v>
      </c>
      <c r="J95" s="9">
        <f t="shared" si="19"/>
        <v>0</v>
      </c>
      <c r="K95" s="9">
        <f t="shared" si="10"/>
        <v>0</v>
      </c>
      <c r="L95" s="9">
        <f t="shared" si="15"/>
        <v>0</v>
      </c>
    </row>
    <row r="96" spans="1:12" ht="12.75">
      <c r="A96" s="9">
        <f>SUM(E85:E96)</f>
        <v>0</v>
      </c>
      <c r="B96">
        <f t="shared" si="11"/>
        <v>24</v>
      </c>
      <c r="C96" s="9">
        <f t="shared" si="16"/>
        <v>0</v>
      </c>
      <c r="D96" s="9">
        <f t="shared" si="17"/>
        <v>0</v>
      </c>
      <c r="E96" s="9">
        <f t="shared" si="18"/>
        <v>0</v>
      </c>
      <c r="F96" s="58">
        <f t="shared" si="12"/>
        <v>0</v>
      </c>
      <c r="G96" s="9"/>
      <c r="H96" s="9">
        <f t="shared" si="13"/>
        <v>73</v>
      </c>
      <c r="I96" s="9">
        <f t="shared" si="14"/>
        <v>0</v>
      </c>
      <c r="J96" s="9">
        <f t="shared" si="19"/>
        <v>0</v>
      </c>
      <c r="K96" s="9">
        <f t="shared" si="10"/>
        <v>0</v>
      </c>
      <c r="L96" s="9">
        <f t="shared" si="15"/>
        <v>0</v>
      </c>
    </row>
    <row r="97" spans="2:12" ht="12.75">
      <c r="B97">
        <f t="shared" si="11"/>
        <v>25</v>
      </c>
      <c r="C97" s="9">
        <f t="shared" si="16"/>
        <v>0</v>
      </c>
      <c r="D97" s="9">
        <f t="shared" si="17"/>
        <v>0</v>
      </c>
      <c r="E97" s="9">
        <f t="shared" si="18"/>
        <v>0</v>
      </c>
      <c r="F97" s="58">
        <f t="shared" si="12"/>
        <v>0</v>
      </c>
      <c r="G97" s="9"/>
      <c r="H97" s="9">
        <f t="shared" si="13"/>
        <v>74</v>
      </c>
      <c r="I97" s="9">
        <f t="shared" si="14"/>
        <v>0</v>
      </c>
      <c r="J97" s="9">
        <f t="shared" si="19"/>
        <v>0</v>
      </c>
      <c r="K97" s="9">
        <f t="shared" si="10"/>
        <v>0</v>
      </c>
      <c r="L97" s="9">
        <f t="shared" si="15"/>
        <v>0</v>
      </c>
    </row>
    <row r="98" spans="2:12" ht="12.75">
      <c r="B98">
        <f t="shared" si="11"/>
        <v>26</v>
      </c>
      <c r="C98" s="9">
        <f t="shared" si="16"/>
        <v>0</v>
      </c>
      <c r="D98" s="9">
        <f t="shared" si="17"/>
        <v>0</v>
      </c>
      <c r="E98" s="9">
        <f t="shared" si="18"/>
        <v>0</v>
      </c>
      <c r="F98" s="58">
        <f t="shared" si="12"/>
        <v>0</v>
      </c>
      <c r="G98" s="9"/>
      <c r="H98" s="9">
        <f t="shared" si="13"/>
        <v>75</v>
      </c>
      <c r="I98" s="9">
        <f t="shared" si="14"/>
        <v>0</v>
      </c>
      <c r="J98" s="9">
        <f t="shared" si="19"/>
        <v>0</v>
      </c>
      <c r="K98" s="9">
        <f t="shared" si="10"/>
        <v>0</v>
      </c>
      <c r="L98" s="9">
        <f t="shared" si="15"/>
        <v>0</v>
      </c>
    </row>
    <row r="99" spans="2:12" ht="12.75">
      <c r="B99">
        <f t="shared" si="11"/>
        <v>27</v>
      </c>
      <c r="C99" s="9">
        <f t="shared" si="16"/>
        <v>0</v>
      </c>
      <c r="D99" s="9">
        <f t="shared" si="17"/>
        <v>0</v>
      </c>
      <c r="E99" s="9">
        <f t="shared" si="18"/>
        <v>0</v>
      </c>
      <c r="F99" s="58">
        <f t="shared" si="12"/>
        <v>0</v>
      </c>
      <c r="H99" s="9">
        <f t="shared" si="13"/>
        <v>76</v>
      </c>
      <c r="I99" s="9">
        <f t="shared" si="14"/>
        <v>0</v>
      </c>
      <c r="J99" s="9">
        <f t="shared" si="19"/>
        <v>0</v>
      </c>
      <c r="K99" s="9">
        <f t="shared" si="10"/>
        <v>0</v>
      </c>
      <c r="L99" s="9">
        <f t="shared" si="15"/>
        <v>0</v>
      </c>
    </row>
    <row r="100" spans="2:12" ht="12.75">
      <c r="B100">
        <f t="shared" si="11"/>
        <v>28</v>
      </c>
      <c r="C100" s="9">
        <f t="shared" si="16"/>
        <v>0</v>
      </c>
      <c r="D100" s="9">
        <f t="shared" si="17"/>
        <v>0</v>
      </c>
      <c r="E100" s="9">
        <f t="shared" si="18"/>
        <v>0</v>
      </c>
      <c r="F100" s="58">
        <f t="shared" si="12"/>
        <v>0</v>
      </c>
      <c r="H100" s="9">
        <f t="shared" si="13"/>
        <v>77</v>
      </c>
      <c r="I100" s="9">
        <f t="shared" si="14"/>
        <v>0</v>
      </c>
      <c r="J100" s="9">
        <f t="shared" si="19"/>
        <v>0</v>
      </c>
      <c r="K100" s="9">
        <f t="shared" si="10"/>
        <v>0</v>
      </c>
      <c r="L100" s="9">
        <f t="shared" si="15"/>
        <v>0</v>
      </c>
    </row>
    <row r="101" spans="2:12" ht="12.75">
      <c r="B101">
        <f t="shared" si="11"/>
        <v>29</v>
      </c>
      <c r="C101" s="9">
        <f t="shared" si="16"/>
        <v>0</v>
      </c>
      <c r="D101" s="9">
        <f t="shared" si="17"/>
        <v>0</v>
      </c>
      <c r="E101" s="9">
        <f t="shared" si="18"/>
        <v>0</v>
      </c>
      <c r="F101" s="58">
        <f t="shared" si="12"/>
        <v>0</v>
      </c>
      <c r="H101" s="9">
        <f t="shared" si="13"/>
        <v>78</v>
      </c>
      <c r="I101" s="9">
        <f t="shared" si="14"/>
        <v>0</v>
      </c>
      <c r="J101" s="9">
        <f t="shared" si="19"/>
        <v>0</v>
      </c>
      <c r="K101" s="9">
        <f t="shared" si="10"/>
        <v>0</v>
      </c>
      <c r="L101" s="9">
        <f t="shared" si="15"/>
        <v>0</v>
      </c>
    </row>
    <row r="102" spans="2:12" ht="12.75">
      <c r="B102">
        <f t="shared" si="11"/>
        <v>30</v>
      </c>
      <c r="C102" s="9">
        <f t="shared" si="16"/>
        <v>0</v>
      </c>
      <c r="D102" s="9">
        <f t="shared" si="17"/>
        <v>0</v>
      </c>
      <c r="E102" s="9">
        <f t="shared" si="18"/>
        <v>0</v>
      </c>
      <c r="F102" s="58">
        <f t="shared" si="12"/>
        <v>0</v>
      </c>
      <c r="H102" s="9">
        <f t="shared" si="13"/>
        <v>79</v>
      </c>
      <c r="I102" s="9">
        <f t="shared" si="14"/>
        <v>0</v>
      </c>
      <c r="J102" s="9">
        <f t="shared" si="19"/>
        <v>0</v>
      </c>
      <c r="K102" s="9">
        <f t="shared" si="10"/>
        <v>0</v>
      </c>
      <c r="L102" s="9">
        <f t="shared" si="15"/>
        <v>0</v>
      </c>
    </row>
    <row r="103" spans="2:12" ht="12.75">
      <c r="B103">
        <f t="shared" si="11"/>
        <v>31</v>
      </c>
      <c r="C103" s="9">
        <f t="shared" si="16"/>
        <v>0</v>
      </c>
      <c r="D103" s="9">
        <f t="shared" si="17"/>
        <v>0</v>
      </c>
      <c r="E103" s="9">
        <f t="shared" si="18"/>
        <v>0</v>
      </c>
      <c r="F103" s="58">
        <f t="shared" si="12"/>
        <v>0</v>
      </c>
      <c r="H103" s="9">
        <f t="shared" si="13"/>
        <v>80</v>
      </c>
      <c r="I103" s="9">
        <f t="shared" si="14"/>
        <v>0</v>
      </c>
      <c r="J103" s="9">
        <f t="shared" si="19"/>
        <v>0</v>
      </c>
      <c r="K103" s="9">
        <f t="shared" si="10"/>
        <v>0</v>
      </c>
      <c r="L103" s="9">
        <f t="shared" si="15"/>
        <v>0</v>
      </c>
    </row>
    <row r="104" spans="2:12" ht="12.75">
      <c r="B104">
        <f t="shared" si="11"/>
        <v>32</v>
      </c>
      <c r="C104" s="9">
        <f t="shared" si="16"/>
        <v>0</v>
      </c>
      <c r="D104" s="9">
        <f t="shared" si="17"/>
        <v>0</v>
      </c>
      <c r="E104" s="9">
        <f t="shared" si="18"/>
        <v>0</v>
      </c>
      <c r="F104" s="58">
        <f t="shared" si="12"/>
        <v>0</v>
      </c>
      <c r="G104" s="59" t="s">
        <v>68</v>
      </c>
      <c r="H104" s="9">
        <f t="shared" si="13"/>
        <v>81</v>
      </c>
      <c r="I104" s="9">
        <f t="shared" si="14"/>
        <v>0</v>
      </c>
      <c r="J104" s="9">
        <f t="shared" si="19"/>
        <v>0</v>
      </c>
      <c r="K104" s="9">
        <f t="shared" si="10"/>
        <v>0</v>
      </c>
      <c r="L104" s="9">
        <f t="shared" si="15"/>
        <v>0</v>
      </c>
    </row>
    <row r="105" spans="1:12" ht="12.75">
      <c r="A105" s="59" t="s">
        <v>69</v>
      </c>
      <c r="B105">
        <f t="shared" si="11"/>
        <v>33</v>
      </c>
      <c r="C105" s="9">
        <f t="shared" si="16"/>
        <v>0</v>
      </c>
      <c r="D105" s="9">
        <f t="shared" si="17"/>
        <v>0</v>
      </c>
      <c r="E105" s="9">
        <f t="shared" si="18"/>
        <v>0</v>
      </c>
      <c r="F105" s="58">
        <f t="shared" si="12"/>
        <v>0</v>
      </c>
      <c r="G105" s="9">
        <f>SUM(J96:J107)</f>
        <v>0</v>
      </c>
      <c r="H105" s="9">
        <f t="shared" si="13"/>
        <v>82</v>
      </c>
      <c r="I105" s="9">
        <f t="shared" si="14"/>
        <v>0</v>
      </c>
      <c r="J105" s="9">
        <f t="shared" si="19"/>
        <v>0</v>
      </c>
      <c r="K105" s="9">
        <f t="shared" si="10"/>
        <v>0</v>
      </c>
      <c r="L105" s="9">
        <f t="shared" si="15"/>
        <v>0</v>
      </c>
    </row>
    <row r="106" spans="1:12" ht="12.75">
      <c r="A106" s="9">
        <f>SUM(D97:D108)</f>
        <v>0</v>
      </c>
      <c r="B106">
        <f t="shared" si="11"/>
        <v>34</v>
      </c>
      <c r="C106" s="9">
        <f t="shared" si="16"/>
        <v>0</v>
      </c>
      <c r="D106" s="9">
        <f t="shared" si="17"/>
        <v>0</v>
      </c>
      <c r="E106" s="9">
        <f t="shared" si="18"/>
        <v>0</v>
      </c>
      <c r="F106" s="58">
        <f t="shared" si="12"/>
        <v>0</v>
      </c>
      <c r="G106" s="59" t="s">
        <v>70</v>
      </c>
      <c r="H106" s="9">
        <f t="shared" si="13"/>
        <v>83</v>
      </c>
      <c r="I106" s="9">
        <f t="shared" si="14"/>
        <v>0</v>
      </c>
      <c r="J106" s="9">
        <f t="shared" si="19"/>
        <v>0</v>
      </c>
      <c r="K106" s="9">
        <f t="shared" si="10"/>
        <v>0</v>
      </c>
      <c r="L106" s="9">
        <f t="shared" si="15"/>
        <v>0</v>
      </c>
    </row>
    <row r="107" spans="1:12" ht="12.75">
      <c r="A107" s="59" t="s">
        <v>71</v>
      </c>
      <c r="B107">
        <f t="shared" si="11"/>
        <v>35</v>
      </c>
      <c r="C107" s="9">
        <f t="shared" si="16"/>
        <v>0</v>
      </c>
      <c r="D107" s="9">
        <f t="shared" si="17"/>
        <v>0</v>
      </c>
      <c r="E107" s="9">
        <f t="shared" si="18"/>
        <v>0</v>
      </c>
      <c r="F107" s="58">
        <f t="shared" si="12"/>
        <v>0</v>
      </c>
      <c r="G107" s="9">
        <f>SUM(K96:K107)</f>
        <v>0</v>
      </c>
      <c r="H107" s="9">
        <f t="shared" si="13"/>
        <v>84</v>
      </c>
      <c r="I107" s="9">
        <f t="shared" si="14"/>
        <v>0</v>
      </c>
      <c r="J107" s="9">
        <f t="shared" si="19"/>
        <v>0</v>
      </c>
      <c r="K107" s="9">
        <f t="shared" si="10"/>
        <v>0</v>
      </c>
      <c r="L107" s="9">
        <f t="shared" si="15"/>
        <v>0</v>
      </c>
    </row>
    <row r="108" spans="1:12" ht="12.75">
      <c r="A108" s="9">
        <f>SUM(E97:E108)</f>
        <v>0</v>
      </c>
      <c r="B108">
        <f t="shared" si="11"/>
        <v>36</v>
      </c>
      <c r="C108" s="9">
        <f t="shared" si="16"/>
        <v>0</v>
      </c>
      <c r="D108" s="9">
        <f t="shared" si="17"/>
        <v>0</v>
      </c>
      <c r="E108" s="9">
        <f t="shared" si="18"/>
        <v>0</v>
      </c>
      <c r="F108" s="58">
        <f t="shared" si="12"/>
        <v>0</v>
      </c>
      <c r="H108" s="9">
        <f t="shared" si="13"/>
        <v>85</v>
      </c>
      <c r="I108" s="9">
        <f t="shared" si="14"/>
        <v>0</v>
      </c>
      <c r="J108" s="9">
        <f t="shared" si="19"/>
        <v>0</v>
      </c>
      <c r="K108" s="9">
        <f t="shared" si="10"/>
        <v>0</v>
      </c>
      <c r="L108" s="9">
        <f t="shared" si="15"/>
        <v>0</v>
      </c>
    </row>
    <row r="109" spans="2:12" ht="12.75">
      <c r="B109">
        <f t="shared" si="11"/>
        <v>37</v>
      </c>
      <c r="C109" s="9">
        <f t="shared" si="16"/>
        <v>0</v>
      </c>
      <c r="D109" s="9">
        <f t="shared" si="17"/>
        <v>0</v>
      </c>
      <c r="E109" s="9">
        <f t="shared" si="18"/>
        <v>0</v>
      </c>
      <c r="F109" s="58">
        <f t="shared" si="12"/>
        <v>0</v>
      </c>
      <c r="H109" s="9">
        <f t="shared" si="13"/>
        <v>86</v>
      </c>
      <c r="I109" s="9">
        <f t="shared" si="14"/>
        <v>0</v>
      </c>
      <c r="J109" s="9">
        <f t="shared" si="19"/>
        <v>0</v>
      </c>
      <c r="K109" s="9">
        <f t="shared" si="10"/>
        <v>0</v>
      </c>
      <c r="L109" s="9">
        <f t="shared" si="15"/>
        <v>0</v>
      </c>
    </row>
    <row r="110" spans="2:12" ht="12.75">
      <c r="B110">
        <f t="shared" si="11"/>
        <v>38</v>
      </c>
      <c r="C110" s="9">
        <f t="shared" si="16"/>
        <v>0</v>
      </c>
      <c r="D110" s="9">
        <f t="shared" si="17"/>
        <v>0</v>
      </c>
      <c r="E110" s="9">
        <f t="shared" si="18"/>
        <v>0</v>
      </c>
      <c r="F110" s="58">
        <f t="shared" si="12"/>
        <v>0</v>
      </c>
      <c r="H110" s="9">
        <f t="shared" si="13"/>
        <v>87</v>
      </c>
      <c r="I110" s="9">
        <f t="shared" si="14"/>
        <v>0</v>
      </c>
      <c r="J110" s="9">
        <f t="shared" si="19"/>
        <v>0</v>
      </c>
      <c r="K110" s="9">
        <f t="shared" si="10"/>
        <v>0</v>
      </c>
      <c r="L110" s="9">
        <f t="shared" si="15"/>
        <v>0</v>
      </c>
    </row>
    <row r="111" spans="2:12" ht="12.75">
      <c r="B111">
        <f t="shared" si="11"/>
        <v>39</v>
      </c>
      <c r="C111" s="9">
        <f t="shared" si="16"/>
        <v>0</v>
      </c>
      <c r="D111" s="9">
        <f t="shared" si="17"/>
        <v>0</v>
      </c>
      <c r="E111" s="9">
        <f t="shared" si="18"/>
        <v>0</v>
      </c>
      <c r="F111" s="58">
        <f t="shared" si="12"/>
        <v>0</v>
      </c>
      <c r="H111" s="9">
        <f t="shared" si="13"/>
        <v>88</v>
      </c>
      <c r="I111" s="9">
        <f t="shared" si="14"/>
        <v>0</v>
      </c>
      <c r="J111" s="9">
        <f t="shared" si="19"/>
        <v>0</v>
      </c>
      <c r="K111" s="9">
        <f t="shared" si="10"/>
        <v>0</v>
      </c>
      <c r="L111" s="9">
        <f t="shared" si="15"/>
        <v>0</v>
      </c>
    </row>
    <row r="112" spans="2:12" ht="12.75">
      <c r="B112">
        <f t="shared" si="11"/>
        <v>40</v>
      </c>
      <c r="C112" s="9">
        <f t="shared" si="16"/>
        <v>0</v>
      </c>
      <c r="D112" s="9">
        <f t="shared" si="17"/>
        <v>0</v>
      </c>
      <c r="E112" s="9">
        <f t="shared" si="18"/>
        <v>0</v>
      </c>
      <c r="F112" s="58">
        <f t="shared" si="12"/>
        <v>0</v>
      </c>
      <c r="H112" s="9">
        <f t="shared" si="13"/>
        <v>89</v>
      </c>
      <c r="I112" s="9">
        <f t="shared" si="14"/>
        <v>0</v>
      </c>
      <c r="J112" s="9">
        <f t="shared" si="19"/>
        <v>0</v>
      </c>
      <c r="K112" s="9">
        <f t="shared" si="10"/>
        <v>0</v>
      </c>
      <c r="L112" s="9">
        <f t="shared" si="15"/>
        <v>0</v>
      </c>
    </row>
    <row r="113" spans="2:12" ht="12.75">
      <c r="B113">
        <f t="shared" si="11"/>
        <v>41</v>
      </c>
      <c r="C113" s="9">
        <f t="shared" si="16"/>
        <v>0</v>
      </c>
      <c r="D113" s="9">
        <f t="shared" si="17"/>
        <v>0</v>
      </c>
      <c r="E113" s="9">
        <f t="shared" si="18"/>
        <v>0</v>
      </c>
      <c r="F113" s="58">
        <f t="shared" si="12"/>
        <v>0</v>
      </c>
      <c r="H113" s="9">
        <f t="shared" si="13"/>
        <v>90</v>
      </c>
      <c r="I113" s="9">
        <f t="shared" si="14"/>
        <v>0</v>
      </c>
      <c r="J113" s="9">
        <f t="shared" si="19"/>
        <v>0</v>
      </c>
      <c r="K113" s="9">
        <f t="shared" si="10"/>
        <v>0</v>
      </c>
      <c r="L113" s="9">
        <f t="shared" si="15"/>
        <v>0</v>
      </c>
    </row>
    <row r="114" spans="2:12" ht="12.75">
      <c r="B114">
        <f t="shared" si="11"/>
        <v>42</v>
      </c>
      <c r="C114" s="9">
        <f t="shared" si="16"/>
        <v>0</v>
      </c>
      <c r="D114" s="9">
        <f t="shared" si="17"/>
        <v>0</v>
      </c>
      <c r="E114" s="9">
        <f t="shared" si="18"/>
        <v>0</v>
      </c>
      <c r="F114" s="58">
        <f t="shared" si="12"/>
        <v>0</v>
      </c>
      <c r="H114" s="9">
        <f t="shared" si="13"/>
        <v>91</v>
      </c>
      <c r="I114" s="9">
        <f t="shared" si="14"/>
        <v>0</v>
      </c>
      <c r="J114" s="9">
        <f t="shared" si="19"/>
        <v>0</v>
      </c>
      <c r="K114" s="9">
        <f t="shared" si="10"/>
        <v>0</v>
      </c>
      <c r="L114" s="9">
        <f t="shared" si="15"/>
        <v>0</v>
      </c>
    </row>
    <row r="115" spans="2:12" ht="12.75">
      <c r="B115">
        <f t="shared" si="11"/>
        <v>43</v>
      </c>
      <c r="C115" s="9">
        <f t="shared" si="16"/>
        <v>0</v>
      </c>
      <c r="D115" s="9">
        <f t="shared" si="17"/>
        <v>0</v>
      </c>
      <c r="E115" s="9">
        <f t="shared" si="18"/>
        <v>0</v>
      </c>
      <c r="F115" s="58">
        <f t="shared" si="12"/>
        <v>0</v>
      </c>
      <c r="H115" s="9">
        <f t="shared" si="13"/>
        <v>92</v>
      </c>
      <c r="I115" s="9">
        <f t="shared" si="14"/>
        <v>0</v>
      </c>
      <c r="J115" s="9">
        <f t="shared" si="19"/>
        <v>0</v>
      </c>
      <c r="K115" s="9">
        <f t="shared" si="10"/>
        <v>0</v>
      </c>
      <c r="L115" s="9">
        <f t="shared" si="15"/>
        <v>0</v>
      </c>
    </row>
    <row r="116" spans="2:12" ht="12.75">
      <c r="B116">
        <f t="shared" si="11"/>
        <v>44</v>
      </c>
      <c r="C116" s="9">
        <f t="shared" si="16"/>
        <v>0</v>
      </c>
      <c r="D116" s="9">
        <f t="shared" si="17"/>
        <v>0</v>
      </c>
      <c r="E116" s="9">
        <f t="shared" si="18"/>
        <v>0</v>
      </c>
      <c r="F116" s="58">
        <f t="shared" si="12"/>
        <v>0</v>
      </c>
      <c r="G116" s="59" t="s">
        <v>72</v>
      </c>
      <c r="H116" s="9">
        <f t="shared" si="13"/>
        <v>93</v>
      </c>
      <c r="I116" s="9">
        <f t="shared" si="14"/>
        <v>0</v>
      </c>
      <c r="J116" s="9">
        <f t="shared" si="19"/>
        <v>0</v>
      </c>
      <c r="K116" s="9">
        <f t="shared" si="10"/>
        <v>0</v>
      </c>
      <c r="L116" s="9">
        <f t="shared" si="15"/>
        <v>0</v>
      </c>
    </row>
    <row r="117" spans="1:12" ht="12.75">
      <c r="A117" s="59" t="s">
        <v>73</v>
      </c>
      <c r="B117">
        <f t="shared" si="11"/>
        <v>45</v>
      </c>
      <c r="C117" s="9">
        <f t="shared" si="16"/>
        <v>0</v>
      </c>
      <c r="D117" s="9">
        <f t="shared" si="17"/>
        <v>0</v>
      </c>
      <c r="E117" s="9">
        <f t="shared" si="18"/>
        <v>0</v>
      </c>
      <c r="F117" s="58">
        <f t="shared" si="12"/>
        <v>0</v>
      </c>
      <c r="G117" s="9">
        <f>SUM(J108:J119)</f>
        <v>0</v>
      </c>
      <c r="H117" s="9">
        <f t="shared" si="13"/>
        <v>94</v>
      </c>
      <c r="I117" s="9">
        <f t="shared" si="14"/>
        <v>0</v>
      </c>
      <c r="J117" s="9">
        <f t="shared" si="19"/>
        <v>0</v>
      </c>
      <c r="K117" s="9">
        <f t="shared" si="10"/>
        <v>0</v>
      </c>
      <c r="L117" s="9">
        <f t="shared" si="15"/>
        <v>0</v>
      </c>
    </row>
    <row r="118" spans="1:12" ht="12.75">
      <c r="A118" s="9">
        <f>SUM(D109:D120)</f>
        <v>0</v>
      </c>
      <c r="B118">
        <f t="shared" si="11"/>
        <v>46</v>
      </c>
      <c r="C118" s="9">
        <f t="shared" si="16"/>
        <v>0</v>
      </c>
      <c r="D118" s="9">
        <f t="shared" si="17"/>
        <v>0</v>
      </c>
      <c r="E118" s="9">
        <f t="shared" si="18"/>
        <v>0</v>
      </c>
      <c r="F118" s="58">
        <f t="shared" si="12"/>
        <v>0</v>
      </c>
      <c r="G118" s="59" t="s">
        <v>74</v>
      </c>
      <c r="H118" s="9">
        <f t="shared" si="13"/>
        <v>95</v>
      </c>
      <c r="I118" s="9">
        <f t="shared" si="14"/>
        <v>0</v>
      </c>
      <c r="J118" s="9">
        <f t="shared" si="19"/>
        <v>0</v>
      </c>
      <c r="K118" s="9">
        <f t="shared" si="10"/>
        <v>0</v>
      </c>
      <c r="L118" s="9">
        <f t="shared" si="15"/>
        <v>0</v>
      </c>
    </row>
    <row r="119" spans="1:12" ht="12.75">
      <c r="A119" s="59" t="s">
        <v>75</v>
      </c>
      <c r="B119">
        <f t="shared" si="11"/>
        <v>47</v>
      </c>
      <c r="C119" s="9">
        <f t="shared" si="16"/>
        <v>0</v>
      </c>
      <c r="D119" s="9">
        <f t="shared" si="17"/>
        <v>0</v>
      </c>
      <c r="E119" s="9">
        <f t="shared" si="18"/>
        <v>0</v>
      </c>
      <c r="F119" s="58">
        <f t="shared" si="12"/>
        <v>0</v>
      </c>
      <c r="G119" s="9">
        <f>SUM(K108:K119)</f>
        <v>0</v>
      </c>
      <c r="H119" s="9">
        <f t="shared" si="13"/>
        <v>96</v>
      </c>
      <c r="I119" s="9">
        <f t="shared" si="14"/>
        <v>0</v>
      </c>
      <c r="J119" s="9">
        <f t="shared" si="19"/>
        <v>0</v>
      </c>
      <c r="K119" s="9">
        <f t="shared" si="10"/>
        <v>0</v>
      </c>
      <c r="L119" s="9">
        <f t="shared" si="15"/>
        <v>0</v>
      </c>
    </row>
    <row r="120" spans="1:12" ht="12.75">
      <c r="A120" s="9">
        <f>SUM(E109:E120)</f>
        <v>0</v>
      </c>
      <c r="B120">
        <f t="shared" si="11"/>
        <v>48</v>
      </c>
      <c r="C120" s="9">
        <f t="shared" si="16"/>
        <v>0</v>
      </c>
      <c r="D120" s="9">
        <f t="shared" si="17"/>
        <v>0</v>
      </c>
      <c r="E120" s="9">
        <f t="shared" si="18"/>
        <v>0</v>
      </c>
      <c r="F120" s="58">
        <f t="shared" si="12"/>
        <v>0</v>
      </c>
      <c r="H120" s="9"/>
      <c r="I120" s="9"/>
      <c r="J120" s="9"/>
      <c r="K120" s="9"/>
      <c r="L120" s="9"/>
    </row>
    <row r="121" spans="4:7" ht="12.75">
      <c r="D121" s="60"/>
      <c r="E121" s="9"/>
      <c r="F121" s="9"/>
      <c r="G121" s="58"/>
    </row>
    <row r="122" spans="2:7" ht="12.75">
      <c r="B122" s="61"/>
      <c r="C122" s="60" t="s">
        <v>76</v>
      </c>
      <c r="D122" s="60" t="s">
        <v>77</v>
      </c>
      <c r="E122" s="60" t="s">
        <v>78</v>
      </c>
      <c r="F122" s="62" t="s">
        <v>79</v>
      </c>
      <c r="G122" s="56" t="s">
        <v>80</v>
      </c>
    </row>
    <row r="123" spans="1:7" ht="12.75">
      <c r="A123" t="s">
        <v>81</v>
      </c>
      <c r="C123" s="9">
        <f>SUM(E73:E78)</f>
        <v>0</v>
      </c>
      <c r="D123" s="9">
        <f>SUM(E79:E90)</f>
        <v>0</v>
      </c>
      <c r="E123" s="9">
        <f>SUM(E91:E102)</f>
        <v>0</v>
      </c>
      <c r="F123" s="58">
        <f>SUM(E103:E114)</f>
        <v>0</v>
      </c>
      <c r="G123" s="9">
        <f>SUM(K72:K83)</f>
        <v>0</v>
      </c>
    </row>
    <row r="124" spans="1:7" ht="12.75">
      <c r="A124" t="s">
        <v>82</v>
      </c>
      <c r="C124" s="9">
        <f>F78</f>
        <v>0</v>
      </c>
      <c r="D124" s="9">
        <f>F90</f>
        <v>0</v>
      </c>
      <c r="E124" s="9">
        <f>F102</f>
        <v>0</v>
      </c>
      <c r="F124" s="9">
        <f>F114</f>
        <v>0</v>
      </c>
      <c r="G124" s="58">
        <f>L83</f>
        <v>0</v>
      </c>
    </row>
    <row r="125" spans="1:7" ht="12.75">
      <c r="A125" t="s">
        <v>83</v>
      </c>
      <c r="C125" s="9">
        <f>C124+C123</f>
        <v>0</v>
      </c>
      <c r="D125" s="9">
        <f>D124+D123</f>
        <v>0</v>
      </c>
      <c r="E125" s="9">
        <f>E124+E123</f>
        <v>0</v>
      </c>
      <c r="F125" s="9">
        <f>F124+F123</f>
        <v>0</v>
      </c>
      <c r="G125" s="9">
        <f>G124+G123</f>
        <v>0</v>
      </c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workbookViewId="0" topLeftCell="A1"/>
  </sheetViews>
  <sheetFormatPr defaultColWidth="8.8515625" defaultRowHeight="12.75"/>
  <cols>
    <col min="1" max="1" width="8.421875" style="0" customWidth="1"/>
    <col min="2" max="2" width="8.7109375" style="0" customWidth="1"/>
    <col min="3" max="3" width="26.28125" style="17" customWidth="1"/>
    <col min="4" max="4" width="13.140625" style="0" customWidth="1"/>
  </cols>
  <sheetData>
    <row r="1" spans="1:6" ht="15">
      <c r="A1" s="49"/>
      <c r="B1" s="49"/>
      <c r="C1" s="106"/>
      <c r="D1" s="49"/>
      <c r="E1" s="49"/>
      <c r="F1" s="49"/>
    </row>
    <row r="2" spans="1:4" ht="15">
      <c r="A2" s="49"/>
      <c r="C2"/>
      <c r="D2" s="17"/>
    </row>
    <row r="3" spans="1:7" ht="27" customHeight="1">
      <c r="A3" s="49"/>
      <c r="B3" s="50" t="s">
        <v>46</v>
      </c>
      <c r="C3" s="135"/>
      <c r="D3" s="106"/>
      <c r="E3" s="49"/>
      <c r="G3" s="51"/>
    </row>
    <row r="4" spans="2:7" ht="27" customHeight="1">
      <c r="B4" s="50" t="s">
        <v>47</v>
      </c>
      <c r="C4" s="136"/>
      <c r="D4" s="106"/>
      <c r="E4" s="49"/>
      <c r="F4" s="49"/>
      <c r="G4" s="49"/>
    </row>
    <row r="5" spans="2:7" ht="27" customHeight="1">
      <c r="B5" s="50"/>
      <c r="C5" s="104"/>
      <c r="D5" s="106"/>
      <c r="E5" s="49"/>
      <c r="F5" s="49"/>
      <c r="G5" s="49"/>
    </row>
    <row r="6" spans="2:9" ht="27" customHeight="1">
      <c r="B6" s="49"/>
      <c r="C6" s="49"/>
      <c r="D6" s="107" t="s">
        <v>159</v>
      </c>
      <c r="E6" s="49"/>
      <c r="F6" s="49"/>
      <c r="G6" s="49"/>
      <c r="I6" s="50" t="s">
        <v>132</v>
      </c>
    </row>
    <row r="7" spans="2:7" ht="27" customHeight="1">
      <c r="B7" s="49"/>
      <c r="C7" s="49"/>
      <c r="D7" s="106"/>
      <c r="E7" s="49"/>
      <c r="F7" s="49"/>
      <c r="G7" s="49"/>
    </row>
    <row r="8" spans="2:7" ht="27" customHeight="1">
      <c r="B8" s="49"/>
      <c r="C8" s="49"/>
      <c r="D8" s="106"/>
      <c r="E8" s="49"/>
      <c r="F8" s="49"/>
      <c r="G8" s="49"/>
    </row>
    <row r="9" spans="2:14" ht="27" customHeight="1">
      <c r="B9" s="49"/>
      <c r="C9" s="50" t="s">
        <v>122</v>
      </c>
      <c r="D9" s="137"/>
      <c r="E9" s="49"/>
      <c r="F9" s="183"/>
      <c r="G9" s="184"/>
      <c r="H9" s="184"/>
      <c r="I9" s="184"/>
      <c r="J9" s="184"/>
      <c r="K9" s="184"/>
      <c r="L9" s="184"/>
      <c r="M9" s="184"/>
      <c r="N9" s="185"/>
    </row>
    <row r="10" spans="2:7" ht="18" customHeight="1">
      <c r="B10" s="49"/>
      <c r="C10" s="49"/>
      <c r="D10" s="105"/>
      <c r="E10" s="49"/>
      <c r="F10" s="49"/>
      <c r="G10" s="49"/>
    </row>
    <row r="11" spans="2:14" ht="27" customHeight="1">
      <c r="B11" s="49"/>
      <c r="C11" s="50" t="s">
        <v>124</v>
      </c>
      <c r="D11" s="137"/>
      <c r="E11" s="49"/>
      <c r="F11" s="183"/>
      <c r="G11" s="184"/>
      <c r="H11" s="184"/>
      <c r="I11" s="184"/>
      <c r="J11" s="184"/>
      <c r="K11" s="184"/>
      <c r="L11" s="184"/>
      <c r="M11" s="184"/>
      <c r="N11" s="185"/>
    </row>
    <row r="12" spans="2:7" ht="18" customHeight="1">
      <c r="B12" s="49"/>
      <c r="C12" s="103"/>
      <c r="D12" s="105"/>
      <c r="E12" s="49"/>
      <c r="F12" s="49"/>
      <c r="G12" s="49"/>
    </row>
    <row r="13" spans="2:14" ht="27" customHeight="1">
      <c r="B13" s="49"/>
      <c r="C13" s="50" t="s">
        <v>125</v>
      </c>
      <c r="D13" s="137"/>
      <c r="E13" s="49"/>
      <c r="F13" s="183"/>
      <c r="G13" s="184"/>
      <c r="H13" s="184"/>
      <c r="I13" s="184"/>
      <c r="J13" s="184"/>
      <c r="K13" s="184"/>
      <c r="L13" s="184"/>
      <c r="M13" s="184"/>
      <c r="N13" s="185"/>
    </row>
    <row r="14" spans="2:7" ht="18" customHeight="1">
      <c r="B14" s="49"/>
      <c r="C14" s="103"/>
      <c r="D14" s="105"/>
      <c r="E14" s="49"/>
      <c r="F14" s="49"/>
      <c r="G14" s="49"/>
    </row>
    <row r="15" spans="2:14" ht="27" customHeight="1">
      <c r="B15" s="49"/>
      <c r="C15" s="50" t="s">
        <v>126</v>
      </c>
      <c r="D15" s="137"/>
      <c r="E15" s="49"/>
      <c r="F15" s="183"/>
      <c r="G15" s="184"/>
      <c r="H15" s="184"/>
      <c r="I15" s="184"/>
      <c r="J15" s="184"/>
      <c r="K15" s="184"/>
      <c r="L15" s="184"/>
      <c r="M15" s="184"/>
      <c r="N15" s="185"/>
    </row>
    <row r="16" spans="2:7" ht="18" customHeight="1">
      <c r="B16" s="49"/>
      <c r="C16" s="103"/>
      <c r="D16" s="105"/>
      <c r="E16" s="49"/>
      <c r="F16" s="49"/>
      <c r="G16" s="49"/>
    </row>
    <row r="17" spans="2:14" ht="27" customHeight="1">
      <c r="B17" s="49"/>
      <c r="C17" s="50" t="s">
        <v>127</v>
      </c>
      <c r="D17" s="137"/>
      <c r="E17" s="49"/>
      <c r="F17" s="183"/>
      <c r="G17" s="184"/>
      <c r="H17" s="184"/>
      <c r="I17" s="184"/>
      <c r="J17" s="184"/>
      <c r="K17" s="184"/>
      <c r="L17" s="184"/>
      <c r="M17" s="184"/>
      <c r="N17" s="185"/>
    </row>
    <row r="18" spans="2:7" ht="24" customHeight="1">
      <c r="B18" s="49"/>
      <c r="C18" s="49"/>
      <c r="D18" s="105"/>
      <c r="E18" s="49"/>
      <c r="F18" s="49"/>
      <c r="G18" s="49"/>
    </row>
    <row r="19" spans="2:14" ht="27" customHeight="1">
      <c r="B19" s="49"/>
      <c r="C19" s="50" t="s">
        <v>48</v>
      </c>
      <c r="D19" s="137">
        <f>SUM(D9:D10)</f>
        <v>0</v>
      </c>
      <c r="E19" s="49"/>
      <c r="F19" s="181"/>
      <c r="G19" s="182"/>
      <c r="H19" s="182"/>
      <c r="I19" s="182"/>
      <c r="J19" s="182"/>
      <c r="K19" s="182"/>
      <c r="L19" s="182"/>
      <c r="M19" s="182"/>
      <c r="N19" s="182"/>
    </row>
    <row r="20" spans="2:7" ht="15">
      <c r="B20" s="49"/>
      <c r="C20" s="49"/>
      <c r="D20" s="106"/>
      <c r="E20" s="49"/>
      <c r="F20" s="49"/>
      <c r="G20" s="49"/>
    </row>
    <row r="21" spans="2:7" ht="15">
      <c r="B21" s="49"/>
      <c r="C21" s="49"/>
      <c r="D21" s="106"/>
      <c r="E21" s="49"/>
      <c r="F21" s="49"/>
      <c r="G21" s="49"/>
    </row>
  </sheetData>
  <mergeCells count="6">
    <mergeCell ref="F19:N19"/>
    <mergeCell ref="F9:N9"/>
    <mergeCell ref="F11:N11"/>
    <mergeCell ref="F13:N13"/>
    <mergeCell ref="F15:N15"/>
    <mergeCell ref="F17:N17"/>
  </mergeCells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UNC CH</dc:creator>
  <cp:keywords/>
  <dc:description/>
  <cp:lastModifiedBy>Mark Hagenbuch</cp:lastModifiedBy>
  <cp:lastPrinted>2016-10-18T19:30:17Z</cp:lastPrinted>
  <dcterms:created xsi:type="dcterms:W3CDTF">2005-03-30T21:23:51Z</dcterms:created>
  <dcterms:modified xsi:type="dcterms:W3CDTF">2018-10-08T14:53:35Z</dcterms:modified>
  <cp:category/>
  <cp:version/>
  <cp:contentType/>
  <cp:contentStatus/>
</cp:coreProperties>
</file>